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List2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<sst xmlns="http://schemas.openxmlformats.org/spreadsheetml/2006/main" count="766" uniqueCount="657">
  <si>
    <t>NÁVRH   ROZPOČTU   NA   ROK   2006</t>
  </si>
  <si>
    <t>P Ř Í J M Y</t>
  </si>
  <si>
    <t>Položka</t>
  </si>
  <si>
    <t>návrh 2005</t>
  </si>
  <si>
    <t>plnění 11/05</t>
  </si>
  <si>
    <t>plnění 12/05</t>
  </si>
  <si>
    <t>Návrh   2006</t>
  </si>
  <si>
    <t>Daň ze závislé činnosti</t>
  </si>
  <si>
    <t>Daň z příjmů fyzických osob</t>
  </si>
  <si>
    <t>Daň z příjmů právnických osob</t>
  </si>
  <si>
    <t>Daň z příjmů právnických osob za obec</t>
  </si>
  <si>
    <t>Daň z přidané hodnoty</t>
  </si>
  <si>
    <t>Daň z nemovitostí</t>
  </si>
  <si>
    <t xml:space="preserve">Daňové příjmy celkem </t>
  </si>
  <si>
    <t>Dotace ze státního rozpočtu</t>
  </si>
  <si>
    <t>dotace - referendum/ volby do EU</t>
  </si>
  <si>
    <t>dotace-dům seniorů/2004-výstavba domů</t>
  </si>
  <si>
    <t>dotace - POV 2005</t>
  </si>
  <si>
    <t>dotace - inženýrské sítě</t>
  </si>
  <si>
    <t>dotace - kanalizace + ČOV</t>
  </si>
  <si>
    <t>dotace - kanalizace - KÚ</t>
  </si>
  <si>
    <t xml:space="preserve">Dotace celkem </t>
  </si>
  <si>
    <t>Poplatek ze psů</t>
  </si>
  <si>
    <t>Poplatek za svoz TKO</t>
  </si>
  <si>
    <t>Správní poplatky</t>
  </si>
  <si>
    <t>Pronájem nemovitostí</t>
  </si>
  <si>
    <t>Pronájem - byty</t>
  </si>
  <si>
    <t>dary - Spolana</t>
  </si>
  <si>
    <t>prodej pozemků, majetku</t>
  </si>
  <si>
    <t>splátky půjček</t>
  </si>
  <si>
    <t>poskyt.služeb MH - restaurace, obchod</t>
  </si>
  <si>
    <t>kanalizace- využití ČOV</t>
  </si>
  <si>
    <t>příjmy z prodeje zboží</t>
  </si>
  <si>
    <t>MŠ - přefakturace nákladů</t>
  </si>
  <si>
    <t>MLK - poplatky</t>
  </si>
  <si>
    <t>Ostatní/ ČOV - podíl Kly</t>
  </si>
  <si>
    <t>Úroky</t>
  </si>
  <si>
    <t>Celkem ostatní příjmy</t>
  </si>
  <si>
    <t>FINANCOVÁNÍ - úvěr</t>
  </si>
  <si>
    <t>CELKEM   PŘÍJMY</t>
  </si>
  <si>
    <t>V Ý D A J E</t>
  </si>
  <si>
    <t>Účel</t>
  </si>
  <si>
    <t>komunikace - materiál</t>
  </si>
  <si>
    <t>komunikace- služby</t>
  </si>
  <si>
    <t>komunikace-kolky</t>
  </si>
  <si>
    <t>komunikace- ostatní</t>
  </si>
  <si>
    <t>Komunikace - celkem</t>
  </si>
  <si>
    <t>Příspěvek Mysliv.sdružení</t>
  </si>
  <si>
    <t>Kanalizace - provoz</t>
  </si>
  <si>
    <t>Příspěvek přísp.organizaci-MŠ Tuhaň</t>
  </si>
  <si>
    <t>Příspěvky na doch. dětí do ZŠ v jiné obci</t>
  </si>
  <si>
    <t>Příspěvek na tělovýchovu</t>
  </si>
  <si>
    <t>MLK - OOV</t>
  </si>
  <si>
    <t>MLK-knihy</t>
  </si>
  <si>
    <t>Provoz místní lidové knihovny</t>
  </si>
  <si>
    <t>SPOZ-materiál</t>
  </si>
  <si>
    <t>SPOZ-služby</t>
  </si>
  <si>
    <t>SPOZ-věcné dary</t>
  </si>
  <si>
    <t>Sbor pro občanské záležitosti</t>
  </si>
  <si>
    <t>byt.hospod.-energie</t>
  </si>
  <si>
    <t>byt.hospod.-konzultace,poradenství</t>
  </si>
  <si>
    <t>byt.hospod.-opravy a udržování</t>
  </si>
  <si>
    <t>byt.hospod.-půjčky, úvěry pro občany</t>
  </si>
  <si>
    <t>byt.hospod.-dotace na opravu byt.fondu</t>
  </si>
  <si>
    <t>byt.hospod.-ostatní služby</t>
  </si>
  <si>
    <t>byt.hospod.-platby daní</t>
  </si>
  <si>
    <t>Bytové hospodářství</t>
  </si>
  <si>
    <t>VO-elektrická energie</t>
  </si>
  <si>
    <t>VO-ostatní náklady</t>
  </si>
  <si>
    <t>VO-opravy</t>
  </si>
  <si>
    <t>Provoz veřejného osvětlení</t>
  </si>
  <si>
    <t>využití volného času dětí</t>
  </si>
  <si>
    <t>Zájezd pro důchodce</t>
  </si>
  <si>
    <t>Kom.služby-energie</t>
  </si>
  <si>
    <t>Kom.služby-telefony</t>
  </si>
  <si>
    <t>Kom.služby-poradenské služby</t>
  </si>
  <si>
    <t>Kom.služby-opravy</t>
  </si>
  <si>
    <t>Kom.služby-ostatní služby</t>
  </si>
  <si>
    <t>Kom.služby-kolky</t>
  </si>
  <si>
    <t>Komunální služby</t>
  </si>
  <si>
    <t>Svoz TKO</t>
  </si>
  <si>
    <t>Sep.dvůr-OOV</t>
  </si>
  <si>
    <t>Sep.dvůr-služby, materiál</t>
  </si>
  <si>
    <t>Sep.dvůr-nájemné</t>
  </si>
  <si>
    <t>Provoz separovaného dvora</t>
  </si>
  <si>
    <t>Černá skládka</t>
  </si>
  <si>
    <t>Veřejná zeleň - údržba</t>
  </si>
  <si>
    <t>Sociální dávky pro sociálně potřebné</t>
  </si>
  <si>
    <t>Sklad CO</t>
  </si>
  <si>
    <t>SDH-DKP</t>
  </si>
  <si>
    <t>SDH-materiál</t>
  </si>
  <si>
    <t>SDH-voda</t>
  </si>
  <si>
    <t>SDH-elektřina</t>
  </si>
  <si>
    <t>SDH-PHM</t>
  </si>
  <si>
    <t>SDH-opravy</t>
  </si>
  <si>
    <t>SDH- ostatní</t>
  </si>
  <si>
    <t>Sbor dobrovolných hasičů</t>
  </si>
  <si>
    <t>zastupitelé - odměny</t>
  </si>
  <si>
    <t>zastupitelé-sociální pojištění</t>
  </si>
  <si>
    <t>zastupitelé-zdravotní pojištění</t>
  </si>
  <si>
    <t>Zastupitelé obce</t>
  </si>
  <si>
    <t>platy zaměstnanců</t>
  </si>
  <si>
    <t>sociální pojištění</t>
  </si>
  <si>
    <t>zdravotní pojištění</t>
  </si>
  <si>
    <t>knihy, tisk</t>
  </si>
  <si>
    <t>DKP</t>
  </si>
  <si>
    <t>materiál</t>
  </si>
  <si>
    <t>voda</t>
  </si>
  <si>
    <t>plyn</t>
  </si>
  <si>
    <t>elektrická energie</t>
  </si>
  <si>
    <t>PHM</t>
  </si>
  <si>
    <t>poštovné</t>
  </si>
  <si>
    <t>telefony</t>
  </si>
  <si>
    <t>pojištění, služby peněž.ústavů</t>
  </si>
  <si>
    <t>poradenství, právní konzultace</t>
  </si>
  <si>
    <t>školení, vzdělání</t>
  </si>
  <si>
    <t>ostatní služby</t>
  </si>
  <si>
    <t>pohoštění</t>
  </si>
  <si>
    <t>kolky</t>
  </si>
  <si>
    <t>platby daní</t>
  </si>
  <si>
    <t>příspěvky, ostatní náklady</t>
  </si>
  <si>
    <t>opravy, údržba</t>
  </si>
  <si>
    <t>Výkon místní správy</t>
  </si>
  <si>
    <t>ostatní kultura-kaplička</t>
  </si>
  <si>
    <t>inž.sítě, plynofikace</t>
  </si>
  <si>
    <t>územní plán</t>
  </si>
  <si>
    <t>Kačák</t>
  </si>
  <si>
    <t>pitná voda</t>
  </si>
  <si>
    <t>vratka dotace-opravy byt.fondu</t>
  </si>
  <si>
    <t>referendum + volby do krajů.senát</t>
  </si>
  <si>
    <t>Platba daně z příjmů práv. osob za obce</t>
  </si>
  <si>
    <t>Splátka úvěru</t>
  </si>
  <si>
    <t>CELKEM   provozní  výdaje</t>
  </si>
  <si>
    <t>Výstavba bezdrát.rozhlasu</t>
  </si>
  <si>
    <t>Přestavba požární zbrojnice</t>
  </si>
  <si>
    <t>Komunikace - výstavba</t>
  </si>
  <si>
    <t>Bytová výstavba</t>
  </si>
  <si>
    <t>Přestavba restaurace</t>
  </si>
  <si>
    <t>Elektrorozvody parcely II.etapa</t>
  </si>
  <si>
    <t>Dětské hřiště Tuhaň</t>
  </si>
  <si>
    <t>rozšíření rozhlasu - parcely</t>
  </si>
  <si>
    <t>půdní vestavba</t>
  </si>
  <si>
    <t>parcely - domovní kiosky</t>
  </si>
  <si>
    <t>parcely - veřejné osvětlení</t>
  </si>
  <si>
    <t>parcely - dešťová kanalizace</t>
  </si>
  <si>
    <t>parcely - vodovod</t>
  </si>
  <si>
    <t>Oprava dešťové kanalizace</t>
  </si>
  <si>
    <t>Rozšíření dešťové kanalizace</t>
  </si>
  <si>
    <t>Rozšíření vodovodu Červená Píska</t>
  </si>
  <si>
    <t>hřiště TJ</t>
  </si>
  <si>
    <t>Plynofikace</t>
  </si>
  <si>
    <t>Rozšíření plynu - Červená Píska</t>
  </si>
  <si>
    <t>Plynofikace MŠ + OÚ</t>
  </si>
  <si>
    <t>ÚZEMNÍ PLÁN OBCE</t>
  </si>
  <si>
    <t>Zahradní domky</t>
  </si>
  <si>
    <t>vodovodní přípojky Blacárkovi</t>
  </si>
  <si>
    <t>projekt - reastaurace rozšíření a nástavba</t>
  </si>
  <si>
    <t>Kanalizace</t>
  </si>
  <si>
    <t>CELKEM   investiční  výdaje</t>
  </si>
  <si>
    <t>C E L K E M     V Ý D A J E</t>
  </si>
  <si>
    <t>IX-05</t>
  </si>
  <si>
    <t>X-05</t>
  </si>
  <si>
    <t>příjmy - provozní+neinvestiční</t>
  </si>
  <si>
    <t>provozní náklady</t>
  </si>
  <si>
    <t>výsledek hospodaření</t>
  </si>
  <si>
    <t>příjmy - investiční</t>
  </si>
  <si>
    <t>investiční náklady</t>
  </si>
  <si>
    <t>příjmy</t>
  </si>
  <si>
    <t>výdaje</t>
  </si>
  <si>
    <t>Výsledek hospodaření roku 2005 :</t>
  </si>
  <si>
    <t>Návrh rozpočtu na rok 2005 ( v porovnání s rokem 2004 )</t>
  </si>
  <si>
    <t>Příjmová část rozpočtu :</t>
  </si>
  <si>
    <t>Výdajová část rozpočtu :</t>
  </si>
  <si>
    <t>Název</t>
  </si>
  <si>
    <t>rozpočet 2004</t>
  </si>
  <si>
    <t>uprav.rozp. 2004</t>
  </si>
  <si>
    <t>ROZPOČET   2005</t>
  </si>
  <si>
    <t>Rozpočet 2004</t>
  </si>
  <si>
    <t>Uprav.rozp.2004</t>
  </si>
  <si>
    <t>Komunikace</t>
  </si>
  <si>
    <t>Daň z příjmu fyzických osob</t>
  </si>
  <si>
    <t>Daň z příjmu právnických osob</t>
  </si>
  <si>
    <t>Revitalizace tůní, závlahy</t>
  </si>
  <si>
    <t>Příspěvek na provoz ZŠ</t>
  </si>
  <si>
    <t>Místní lidová knihovna</t>
  </si>
  <si>
    <t>Poplatky ze psů</t>
  </si>
  <si>
    <t>Příspěvek tělovýchovná činnost</t>
  </si>
  <si>
    <t>Ostatní dotace</t>
  </si>
  <si>
    <t>Veřejné osvětlení</t>
  </si>
  <si>
    <t>Prodej pozemků</t>
  </si>
  <si>
    <t>Splátky půjček od obyvatelů</t>
  </si>
  <si>
    <t>inženýrské sítě, plynofikace</t>
  </si>
  <si>
    <t>Pronájem majetku</t>
  </si>
  <si>
    <t>Sociální péče-důchodci</t>
  </si>
  <si>
    <t>Místní hospod. - poskyt. služeb</t>
  </si>
  <si>
    <t>Využití volného času dětí</t>
  </si>
  <si>
    <t>Dotace na provoz školského zařízení</t>
  </si>
  <si>
    <t>dotace na obn.byt.fondu po pov.</t>
  </si>
  <si>
    <t>Dary Spolana,Člověk v tísni</t>
  </si>
  <si>
    <t>Daň z příjmů PO za obce</t>
  </si>
  <si>
    <t>Veřejná zeleň</t>
  </si>
  <si>
    <t>Ostatní příjmy</t>
  </si>
  <si>
    <t>Příspěvek přísp.organizaci - MŠ</t>
  </si>
  <si>
    <t>platba daně z příjmu PO za obce</t>
  </si>
  <si>
    <t>Úvěr</t>
  </si>
  <si>
    <t>FINANCOVÁNÍ ( z výsledku minul.roku)</t>
  </si>
  <si>
    <t>ostatní výdaje jinde nezařazené</t>
  </si>
  <si>
    <t>půjčky obyvatelstvu</t>
  </si>
  <si>
    <t>Správa obce</t>
  </si>
  <si>
    <t>INVESTICE - výst. komunikací</t>
  </si>
  <si>
    <t xml:space="preserve">         - přestavba restaurace</t>
  </si>
  <si>
    <t xml:space="preserve">         - posílení elektro Čer.Píska</t>
  </si>
  <si>
    <t xml:space="preserve">         - dětské hřiště Tuhaň</t>
  </si>
  <si>
    <t xml:space="preserve">         - kanalizace</t>
  </si>
  <si>
    <t xml:space="preserve">         - bytová výstavba</t>
  </si>
  <si>
    <t xml:space="preserve">         - plynofikace</t>
  </si>
  <si>
    <t xml:space="preserve">         - ostatní </t>
  </si>
  <si>
    <t xml:space="preserve">         - rozšíř. voda+plyn Č.Píska</t>
  </si>
  <si>
    <t>CELKEM   VÝDAJE</t>
  </si>
  <si>
    <t>VÝDAJE</t>
  </si>
  <si>
    <t>ČOV - služby</t>
  </si>
  <si>
    <t>Kanalizace - provoz celkem</t>
  </si>
  <si>
    <t>účtování</t>
  </si>
  <si>
    <t>poskyt.služeb MH - rest.,obch.</t>
  </si>
  <si>
    <t>daň PO za obce</t>
  </si>
  <si>
    <t>3639-2132</t>
  </si>
  <si>
    <t>3612-2132</t>
  </si>
  <si>
    <t>dary - děti</t>
  </si>
  <si>
    <t>3639-2111</t>
  </si>
  <si>
    <t>3111-2111</t>
  </si>
  <si>
    <t>3314-2111</t>
  </si>
  <si>
    <t>EKOKOM - sběrný systém</t>
  </si>
  <si>
    <t>byt.hospod. - vyúčtování</t>
  </si>
  <si>
    <t>3612-2111</t>
  </si>
  <si>
    <t>ostatní příjmy správa</t>
  </si>
  <si>
    <t>6171-2111</t>
  </si>
  <si>
    <t>6310-2141</t>
  </si>
  <si>
    <t>2212-5139</t>
  </si>
  <si>
    <t>2212-5169</t>
  </si>
  <si>
    <t>2321-5169</t>
  </si>
  <si>
    <t>2321-5163</t>
  </si>
  <si>
    <t>ČOV - pojištění</t>
  </si>
  <si>
    <t>3111-5331</t>
  </si>
  <si>
    <t>MŠ - CELKEM</t>
  </si>
  <si>
    <t>MŠ - plyn</t>
  </si>
  <si>
    <t>3111-5153</t>
  </si>
  <si>
    <t>ZŠ - knihy</t>
  </si>
  <si>
    <t>3113-5136</t>
  </si>
  <si>
    <t>ZŠ - CELKEM</t>
  </si>
  <si>
    <t>3314-5021</t>
  </si>
  <si>
    <t>3314-5136</t>
  </si>
  <si>
    <t>kultura - služby</t>
  </si>
  <si>
    <t>3319-5169</t>
  </si>
  <si>
    <t>3399-5139</t>
  </si>
  <si>
    <t>3399-5169</t>
  </si>
  <si>
    <t>3399-5194</t>
  </si>
  <si>
    <t>byt.hospod.-opravy a udrž.</t>
  </si>
  <si>
    <t>byt.hospod.-voda</t>
  </si>
  <si>
    <t>byt.hosp.-plyn</t>
  </si>
  <si>
    <t>byt.hospod.-elektr.energie</t>
  </si>
  <si>
    <t>3612-5151</t>
  </si>
  <si>
    <t>3612-5153</t>
  </si>
  <si>
    <t>3612-5154</t>
  </si>
  <si>
    <t>3612-5171</t>
  </si>
  <si>
    <t>3631-5154</t>
  </si>
  <si>
    <t>3631-5171</t>
  </si>
  <si>
    <t>Provoz VO</t>
  </si>
  <si>
    <t>Kom.služby-materiál</t>
  </si>
  <si>
    <t>Kom.služby-voda</t>
  </si>
  <si>
    <t>Kom.služby-elektrika</t>
  </si>
  <si>
    <t>3639-5154</t>
  </si>
  <si>
    <t>Kom.služby-služby</t>
  </si>
  <si>
    <t>3639-5169</t>
  </si>
  <si>
    <t>3639-5171</t>
  </si>
  <si>
    <t>3722-5169</t>
  </si>
  <si>
    <t>3725-5021</t>
  </si>
  <si>
    <t>Sep.dvůr-služby</t>
  </si>
  <si>
    <t>3725-5164</t>
  </si>
  <si>
    <t>3725-5169</t>
  </si>
  <si>
    <t>3745-5169</t>
  </si>
  <si>
    <t>5512-5139</t>
  </si>
  <si>
    <t>5512-5151</t>
  </si>
  <si>
    <t>5512-5154</t>
  </si>
  <si>
    <t>5512-5156</t>
  </si>
  <si>
    <t>SDH - služby</t>
  </si>
  <si>
    <t>5512-5169</t>
  </si>
  <si>
    <t>zastupitelé-OOV</t>
  </si>
  <si>
    <t>6112-5023</t>
  </si>
  <si>
    <t>6112-5021</t>
  </si>
  <si>
    <t>6112-5031</t>
  </si>
  <si>
    <t>6112-5032</t>
  </si>
  <si>
    <t>OOV</t>
  </si>
  <si>
    <t>6171-5011</t>
  </si>
  <si>
    <t>6171-5021</t>
  </si>
  <si>
    <t>6171-5031</t>
  </si>
  <si>
    <t>6171-5032</t>
  </si>
  <si>
    <t>ostatní pojistné</t>
  </si>
  <si>
    <t>6171-5038</t>
  </si>
  <si>
    <t>6171-5136</t>
  </si>
  <si>
    <t>6171-5137</t>
  </si>
  <si>
    <t>6171-5139</t>
  </si>
  <si>
    <t>6171-5151</t>
  </si>
  <si>
    <t>6171-5153</t>
  </si>
  <si>
    <t>6171-5154</t>
  </si>
  <si>
    <t>6171-5156</t>
  </si>
  <si>
    <t>6171-5161</t>
  </si>
  <si>
    <t>6171-5162</t>
  </si>
  <si>
    <t>služby peněž.ústavů</t>
  </si>
  <si>
    <t>6171-5163</t>
  </si>
  <si>
    <t>poradenství, právní konzult.</t>
  </si>
  <si>
    <t>6171-5166</t>
  </si>
  <si>
    <t>6171-5167</t>
  </si>
  <si>
    <t>6171-5169</t>
  </si>
  <si>
    <t>6171-5175</t>
  </si>
  <si>
    <t>6171-5171</t>
  </si>
  <si>
    <t>6171-5362</t>
  </si>
  <si>
    <t>příspěvky a náhrady</t>
  </si>
  <si>
    <t>6171-5192</t>
  </si>
  <si>
    <t>ostatní neinv.přísp.</t>
  </si>
  <si>
    <t>6171-5229</t>
  </si>
  <si>
    <t>3635-5169</t>
  </si>
  <si>
    <t>3421-5139</t>
  </si>
  <si>
    <t>3421-5169</t>
  </si>
  <si>
    <t>3421-2321</t>
  </si>
  <si>
    <t>VO-opravy + dotace</t>
  </si>
  <si>
    <t>SDH-oděvy</t>
  </si>
  <si>
    <t>5512-5134</t>
  </si>
  <si>
    <t>cestovné</t>
  </si>
  <si>
    <t>6171-5173</t>
  </si>
  <si>
    <t>kultura - materiál</t>
  </si>
  <si>
    <t>3319-5139</t>
  </si>
  <si>
    <t>byt.hospod.-služby</t>
  </si>
  <si>
    <t>3612-5169</t>
  </si>
  <si>
    <t>Sep.dvůr- materiál</t>
  </si>
  <si>
    <t>3725-5139</t>
  </si>
  <si>
    <t>nájemné</t>
  </si>
  <si>
    <t>6171-5164</t>
  </si>
  <si>
    <t>program.vybavení</t>
  </si>
  <si>
    <t>6171-5172</t>
  </si>
  <si>
    <t>3745-5021</t>
  </si>
  <si>
    <t>Příspěvek -MŠ Tuhaň</t>
  </si>
  <si>
    <t>odvod výtěžku z provoz.loter.</t>
  </si>
  <si>
    <t>MŠ - voda</t>
  </si>
  <si>
    <t>3111-5151</t>
  </si>
  <si>
    <t>MLK-materiál</t>
  </si>
  <si>
    <t>3314-5139</t>
  </si>
  <si>
    <t>3421-5194</t>
  </si>
  <si>
    <t>Daň z příjmů práv.osob za obec</t>
  </si>
  <si>
    <t>byt.hospod.-materiál</t>
  </si>
  <si>
    <t>3612-5139</t>
  </si>
  <si>
    <t>VO-materiál</t>
  </si>
  <si>
    <t>3631-5139</t>
  </si>
  <si>
    <t>3745-5139</t>
  </si>
  <si>
    <t>2321-5141</t>
  </si>
  <si>
    <t>náhrada v době nemoci</t>
  </si>
  <si>
    <t>6112-5424</t>
  </si>
  <si>
    <t>6171-5424</t>
  </si>
  <si>
    <t>rezerva kapit.výdajů</t>
  </si>
  <si>
    <t>6171-6901</t>
  </si>
  <si>
    <t>ČOV- úroky vlastní</t>
  </si>
  <si>
    <t>3412-5139</t>
  </si>
  <si>
    <t>3611-5141</t>
  </si>
  <si>
    <t>zálohy vlastní pokladně</t>
  </si>
  <si>
    <t>6171-5182</t>
  </si>
  <si>
    <t>6310-5163</t>
  </si>
  <si>
    <t>ostatní činnost správy</t>
  </si>
  <si>
    <t>6171-2119</t>
  </si>
  <si>
    <t>prodej popl.nádob</t>
  </si>
  <si>
    <t>3722-2112</t>
  </si>
  <si>
    <t>3639-5139</t>
  </si>
  <si>
    <t>3639-5151</t>
  </si>
  <si>
    <t>2143-5169</t>
  </si>
  <si>
    <t>3725-2324</t>
  </si>
  <si>
    <t>MŠ-elektřina</t>
  </si>
  <si>
    <t>3111-5154</t>
  </si>
  <si>
    <t>3111-5169</t>
  </si>
  <si>
    <t>MŠ - služby</t>
  </si>
  <si>
    <t>byt.hospod. - poštovné</t>
  </si>
  <si>
    <t>3612-5161</t>
  </si>
  <si>
    <t>SDH- OOV</t>
  </si>
  <si>
    <t>5512-5021</t>
  </si>
  <si>
    <t>Inž.sítě - pronájem</t>
  </si>
  <si>
    <t>Odnětí půdy ze ZPF</t>
  </si>
  <si>
    <t>SPOZ - OOV</t>
  </si>
  <si>
    <t>3399-5021</t>
  </si>
  <si>
    <t>2143-5139</t>
  </si>
  <si>
    <t>Kom.sl. - DHM</t>
  </si>
  <si>
    <t>3639-5137</t>
  </si>
  <si>
    <t>5212-5901</t>
  </si>
  <si>
    <t>Odvod z výherních HP</t>
  </si>
  <si>
    <t>3399-5492</t>
  </si>
  <si>
    <t>SDH - opravy</t>
  </si>
  <si>
    <t>5512-5171</t>
  </si>
  <si>
    <t>5519-5229</t>
  </si>
  <si>
    <t>3412-5171</t>
  </si>
  <si>
    <t>3419-5229</t>
  </si>
  <si>
    <t>Příjmy z prodeje pozemků</t>
  </si>
  <si>
    <t>3639-3111</t>
  </si>
  <si>
    <t>Přijaté neinvestiční dary</t>
  </si>
  <si>
    <t>5272-2321</t>
  </si>
  <si>
    <t>Propagace obce -materiál</t>
  </si>
  <si>
    <t>Propagace - celkem</t>
  </si>
  <si>
    <t>Propagace obce -služby</t>
  </si>
  <si>
    <t>2212-6121</t>
  </si>
  <si>
    <t>kultura-pohoštění</t>
  </si>
  <si>
    <t>3319-5175</t>
  </si>
  <si>
    <t>3341-5169</t>
  </si>
  <si>
    <t>rozhlas - služby</t>
  </si>
  <si>
    <t>SPOZ-nájemné</t>
  </si>
  <si>
    <t>3399-5164</t>
  </si>
  <si>
    <t>SPOZ-pohoštění</t>
  </si>
  <si>
    <t>3399-5175</t>
  </si>
  <si>
    <t>SPOZ-dary obyvat.</t>
  </si>
  <si>
    <t>Tělovýchova- materiál</t>
  </si>
  <si>
    <t>Tělovýchova-opravy</t>
  </si>
  <si>
    <t>Sportovní zařízení celkem</t>
  </si>
  <si>
    <t>ostatní těl. -dary</t>
  </si>
  <si>
    <t>3419-5194</t>
  </si>
  <si>
    <t>Ostatní tělovýchovná činnost</t>
  </si>
  <si>
    <t>Mládež- služby</t>
  </si>
  <si>
    <t>Mládež- věcné dary</t>
  </si>
  <si>
    <t>Děti a Mládež celkem</t>
  </si>
  <si>
    <t>Zájmová čín.-příspěvek</t>
  </si>
  <si>
    <t>3429-5499</t>
  </si>
  <si>
    <t>Zájmová činnost celkem</t>
  </si>
  <si>
    <t>Byt.výstavba - úroky</t>
  </si>
  <si>
    <t>Bytová výstavba celkem</t>
  </si>
  <si>
    <t>Pohřebnictví-příspěvky</t>
  </si>
  <si>
    <t>Pohřebnictví celkem</t>
  </si>
  <si>
    <t>3632-5192</t>
  </si>
  <si>
    <t>Úz.plán - služby</t>
  </si>
  <si>
    <t>Územní plán celkem</t>
  </si>
  <si>
    <t>Svoz TKO celkem</t>
  </si>
  <si>
    <t>TKO - nákup zboží</t>
  </si>
  <si>
    <t>3722-5138</t>
  </si>
  <si>
    <t>TKO - služby-svoz</t>
  </si>
  <si>
    <t>Sep.dvůr-drobný majetek</t>
  </si>
  <si>
    <t>3725-5137</t>
  </si>
  <si>
    <t>VPP-platy</t>
  </si>
  <si>
    <t>VPP-OOV</t>
  </si>
  <si>
    <t>VPP-soc.poj.</t>
  </si>
  <si>
    <t>VPP-zdrav.poj.</t>
  </si>
  <si>
    <t>3745-5011</t>
  </si>
  <si>
    <t>3745-5031</t>
  </si>
  <si>
    <t>3745-5032</t>
  </si>
  <si>
    <t>VPP-drobný majetek</t>
  </si>
  <si>
    <t>VPP-materiál</t>
  </si>
  <si>
    <t>VPP- PHM</t>
  </si>
  <si>
    <t>3745-5137</t>
  </si>
  <si>
    <t>3745-5156</t>
  </si>
  <si>
    <t>zeleň - služby</t>
  </si>
  <si>
    <t>Péče o vzhled obce celkem</t>
  </si>
  <si>
    <t>Sociální péče celkem</t>
  </si>
  <si>
    <t>Ochrana obyv.-rezerva</t>
  </si>
  <si>
    <t>Ochrana obyvatelstva celkem</t>
  </si>
  <si>
    <t>Krizové řízení celkem</t>
  </si>
  <si>
    <t>SDH - služby peněž.ústavů</t>
  </si>
  <si>
    <t>5512-5163</t>
  </si>
  <si>
    <t>Požární ochr-příspěvek</t>
  </si>
  <si>
    <t>Ostatní záležitosti PO celkem</t>
  </si>
  <si>
    <t>komunikace- opravy</t>
  </si>
  <si>
    <t>2212-5171</t>
  </si>
  <si>
    <t>ČOV - právní služby</t>
  </si>
  <si>
    <t>2321-5166</t>
  </si>
  <si>
    <t>2321-6121</t>
  </si>
  <si>
    <t>3639-6121</t>
  </si>
  <si>
    <t>ČOV-příjmy z poskyt.</t>
  </si>
  <si>
    <t>2321-2111</t>
  </si>
  <si>
    <t>MŠ - pronájem nemov.</t>
  </si>
  <si>
    <t>3111-2132</t>
  </si>
  <si>
    <t>Kultura-příjmy</t>
  </si>
  <si>
    <t>3399-2111</t>
  </si>
  <si>
    <t>FO - příjmy z dividend</t>
  </si>
  <si>
    <t>Tělovýchova- služby</t>
  </si>
  <si>
    <t>3412-5169</t>
  </si>
  <si>
    <t>Tělovýchova- dary</t>
  </si>
  <si>
    <t>3412-5194</t>
  </si>
  <si>
    <t>Byt.výstavba - ost.</t>
  </si>
  <si>
    <t>3611-5909</t>
  </si>
  <si>
    <t>VO-služby</t>
  </si>
  <si>
    <t>3631-5169</t>
  </si>
  <si>
    <t>VO-poštovné</t>
  </si>
  <si>
    <t>3631-5161</t>
  </si>
  <si>
    <t>3639-5362</t>
  </si>
  <si>
    <t>SDH- občerstvení</t>
  </si>
  <si>
    <t>5512-5175</t>
  </si>
  <si>
    <t>Volby- zastupitelstva</t>
  </si>
  <si>
    <t>Volby - evrop.parl.</t>
  </si>
  <si>
    <t>zprac.dat a technol.</t>
  </si>
  <si>
    <t>6171-5168</t>
  </si>
  <si>
    <t>sankce jiným rozpočtům</t>
  </si>
  <si>
    <t>6171-5363</t>
  </si>
  <si>
    <t>ost.bydl.-služby</t>
  </si>
  <si>
    <t>3699-5169</t>
  </si>
  <si>
    <t>ost.bydl.-opravy</t>
  </si>
  <si>
    <t>3699-5171</t>
  </si>
  <si>
    <t>3900-5137</t>
  </si>
  <si>
    <t>opr.pol. K fin.oper.</t>
  </si>
  <si>
    <t>pronájem pozemků</t>
  </si>
  <si>
    <t>3639-2131</t>
  </si>
  <si>
    <t>ČOV - opravy</t>
  </si>
  <si>
    <t>2321-5171</t>
  </si>
  <si>
    <t>ÚZ</t>
  </si>
  <si>
    <t>dotace - úřad práce</t>
  </si>
  <si>
    <t>MŠ - vybavení nové MŠ</t>
  </si>
  <si>
    <t>3111-5137</t>
  </si>
  <si>
    <t xml:space="preserve">FINANCOVÁNÍ </t>
  </si>
  <si>
    <t>ÚVĚR</t>
  </si>
  <si>
    <t>Návrh 2016</t>
  </si>
  <si>
    <t>6399-5365</t>
  </si>
  <si>
    <t>MŠ-odvod PO</t>
  </si>
  <si>
    <t>3111-2122</t>
  </si>
  <si>
    <t>Převody z rozp.účtů</t>
  </si>
  <si>
    <t>6330-4134</t>
  </si>
  <si>
    <t>Přijaté vratky z transferů</t>
  </si>
  <si>
    <t>6171-2229</t>
  </si>
  <si>
    <t>MŠ - příjmy z úroků</t>
  </si>
  <si>
    <t>3111-2141</t>
  </si>
  <si>
    <t>Zeleň-přijaté dary</t>
  </si>
  <si>
    <t>3745-2321</t>
  </si>
  <si>
    <t>Drobné vod.toky-služby</t>
  </si>
  <si>
    <t>2333-5169</t>
  </si>
  <si>
    <t>Drobné vodní toky</t>
  </si>
  <si>
    <t>Záležitosti vodních toků</t>
  </si>
  <si>
    <t>2339-5171</t>
  </si>
  <si>
    <t>Studna u MŠ</t>
  </si>
  <si>
    <t>MŠ - materiál</t>
  </si>
  <si>
    <t>3111-5139</t>
  </si>
  <si>
    <t>MŠ - úroky</t>
  </si>
  <si>
    <t>3111-5141</t>
  </si>
  <si>
    <t>MŠ - služby pen.ústavu</t>
  </si>
  <si>
    <t>3111-5163</t>
  </si>
  <si>
    <t>3319-5021</t>
  </si>
  <si>
    <t>kultura-věcné dary</t>
  </si>
  <si>
    <t>3319-5194</t>
  </si>
  <si>
    <t>Tělovýchova-transfer spol.</t>
  </si>
  <si>
    <t>3412-5222</t>
  </si>
  <si>
    <t>Tělovýchova- voda</t>
  </si>
  <si>
    <t>3412-5151</t>
  </si>
  <si>
    <t>Mládež - pohoštění</t>
  </si>
  <si>
    <t>3421-5175</t>
  </si>
  <si>
    <t>Mládež-nedot.transféry</t>
  </si>
  <si>
    <t>3421-5240</t>
  </si>
  <si>
    <t>3429-5222</t>
  </si>
  <si>
    <t>byt.hospod.-ost.výdaje</t>
  </si>
  <si>
    <t>3612-5909</t>
  </si>
  <si>
    <t>Kom.služby-platby daní</t>
  </si>
  <si>
    <t>3639-5192</t>
  </si>
  <si>
    <t>TKO - poštovné</t>
  </si>
  <si>
    <t>3722-5161</t>
  </si>
  <si>
    <t>VPP-opravy</t>
  </si>
  <si>
    <t>3745-5171</t>
  </si>
  <si>
    <t>Ochrana obyv.-služby</t>
  </si>
  <si>
    <t>5212-5169</t>
  </si>
  <si>
    <t>SDH - ostatní platy</t>
  </si>
  <si>
    <t>5512-5019</t>
  </si>
  <si>
    <t>SDH-pov.pojištění</t>
  </si>
  <si>
    <t>5512-5039</t>
  </si>
  <si>
    <t>SDH-věcné dary</t>
  </si>
  <si>
    <t>5512-5194</t>
  </si>
  <si>
    <t>věcné dary</t>
  </si>
  <si>
    <t>6171-5194</t>
  </si>
  <si>
    <t>ostatní neinv.výdaje</t>
  </si>
  <si>
    <t>6409-5909</t>
  </si>
  <si>
    <t>převody vlast.rozp.fondům</t>
  </si>
  <si>
    <t>6330-5345</t>
  </si>
  <si>
    <t>3745-6121</t>
  </si>
  <si>
    <t>3633-2133</t>
  </si>
  <si>
    <t>dotace - KÚ SDH</t>
  </si>
  <si>
    <t>Obřadní místnost-cvičení</t>
  </si>
  <si>
    <t>3900-2111</t>
  </si>
  <si>
    <t>Obřadní místnost-pronájem</t>
  </si>
  <si>
    <t>3900-2132</t>
  </si>
  <si>
    <t>Mládež-materiál</t>
  </si>
  <si>
    <t>kultura - OOV kronikář</t>
  </si>
  <si>
    <t>Obřadní míst.-drob.maj.</t>
  </si>
  <si>
    <t>3900-5139</t>
  </si>
  <si>
    <t>Obřadní míst.-služby</t>
  </si>
  <si>
    <t>3900-5169</t>
  </si>
  <si>
    <t>Obřadní míst.-materiál</t>
  </si>
  <si>
    <t>Obřadní míst.-plyn</t>
  </si>
  <si>
    <t>Obřadní míst.-elektřina</t>
  </si>
  <si>
    <t>3900-5153</t>
  </si>
  <si>
    <t>3900-5154</t>
  </si>
  <si>
    <t>Splátka úvěr - MŠ</t>
  </si>
  <si>
    <t>projekt-komunit.centrum</t>
  </si>
  <si>
    <t>povodňový plán digit.</t>
  </si>
  <si>
    <t>ČOV - projekt</t>
  </si>
  <si>
    <t>Chodníky - projekt</t>
  </si>
  <si>
    <t>5212-6121</t>
  </si>
  <si>
    <t>3900-6121</t>
  </si>
  <si>
    <t>Čerpání 2016</t>
  </si>
  <si>
    <t>Dotace - transféry od obcí</t>
  </si>
  <si>
    <t>dotace - volby</t>
  </si>
  <si>
    <t>Kultura - dary</t>
  </si>
  <si>
    <t>3399-2321</t>
  </si>
  <si>
    <t>Příjmy z prodeje zboží</t>
  </si>
  <si>
    <t>6171-2112</t>
  </si>
  <si>
    <t>Neidentifikovatelné příjmy</t>
  </si>
  <si>
    <t>6409-2328</t>
  </si>
  <si>
    <t>1351/ 1382</t>
  </si>
  <si>
    <t>1355/ 1383</t>
  </si>
  <si>
    <t>Tůně</t>
  </si>
  <si>
    <t>dotace - MŽP tůně</t>
  </si>
  <si>
    <t>Prodej dřeva</t>
  </si>
  <si>
    <t>komunikace - nájemné</t>
  </si>
  <si>
    <t>2212-5164</t>
  </si>
  <si>
    <t>2212-6130</t>
  </si>
  <si>
    <t>Komunikace - pozemky</t>
  </si>
  <si>
    <t>ČOV - pohoštění</t>
  </si>
  <si>
    <t>2321-5175</t>
  </si>
  <si>
    <t>ČOV - platby daní</t>
  </si>
  <si>
    <t>2321-5362</t>
  </si>
  <si>
    <t>2333-6121</t>
  </si>
  <si>
    <t>3326-5139</t>
  </si>
  <si>
    <t>Tělovýchova-pohoštění</t>
  </si>
  <si>
    <t>3412-5175</t>
  </si>
  <si>
    <t>Kom.služby-nájemné</t>
  </si>
  <si>
    <t>Odpady-nebezp.odpady</t>
  </si>
  <si>
    <t>CELKEM - ostatní odp.</t>
  </si>
  <si>
    <t>3721-5169</t>
  </si>
  <si>
    <t>Odpady-bioodpad</t>
  </si>
  <si>
    <t>3723-5169</t>
  </si>
  <si>
    <t>VPP-pohoštění</t>
  </si>
  <si>
    <t>3745-5175</t>
  </si>
  <si>
    <t>VPP-poskytnuté náhrady</t>
  </si>
  <si>
    <t>3745-5192</t>
  </si>
  <si>
    <t>3745-5424</t>
  </si>
  <si>
    <t>VPP-náhrady v době nemoci</t>
  </si>
  <si>
    <t>VPP-pr.oděvy</t>
  </si>
  <si>
    <t>3745-5134</t>
  </si>
  <si>
    <t>5399-5169</t>
  </si>
  <si>
    <t>SDH - DHM</t>
  </si>
  <si>
    <t>5512-5137</t>
  </si>
  <si>
    <t>nákup zboží</t>
  </si>
  <si>
    <t>6171-5138</t>
  </si>
  <si>
    <t>ostatní nákupy jinde nezař.</t>
  </si>
  <si>
    <t>6171-5179</t>
  </si>
  <si>
    <t>úroky vlastní</t>
  </si>
  <si>
    <t>6310-5141</t>
  </si>
  <si>
    <t>Chráněné části přírody</t>
  </si>
  <si>
    <t>3742-5169</t>
  </si>
  <si>
    <t>Útulek</t>
  </si>
  <si>
    <t>Kaplička</t>
  </si>
  <si>
    <t>6320-5163</t>
  </si>
  <si>
    <t>Pojištění</t>
  </si>
  <si>
    <t>Společenská místnost</t>
  </si>
  <si>
    <t>Komunitní dům pozemek</t>
  </si>
  <si>
    <t>3900-6130</t>
  </si>
  <si>
    <t>2219-6130</t>
  </si>
  <si>
    <t>V Tuhani dne  27.2.2017</t>
  </si>
  <si>
    <t>dotace-  MŽP zeleň</t>
  </si>
  <si>
    <t>Příjmy 2017</t>
  </si>
  <si>
    <t>Schválený rozpočet na rok 2017</t>
  </si>
  <si>
    <t>Výdaje 2017</t>
  </si>
  <si>
    <t>Revitalizace zeleně-služby</t>
  </si>
  <si>
    <t>Rozpočet byl schválen na jednání OZ dne 15.3.2017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</si>
</sst>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#,##0.00\ _K_č"/>
  </numFmts>
  <fonts count="58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8"/>
      <name val="Arial CE"/>
      <family val="2"/>
    </font>
    <font>
      <b/>
      <sz val="9"/>
      <color indexed="58"/>
      <name val="Arial CE"/>
      <family val="2"/>
    </font>
    <font>
      <sz val="8"/>
      <color indexed="5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3300"/>
      <name val="Arial CE"/>
      <family val="2"/>
    </font>
    <font>
      <b/>
      <sz val="9"/>
      <color rgb="FF003300"/>
      <name val="Arial CE"/>
      <family val="2"/>
    </font>
    <font>
      <sz val="8"/>
      <color rgb="FF0033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33" borderId="3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64" fontId="0" fillId="0" borderId="11" xfId="0" applyNumberForma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4" fillId="34" borderId="11" xfId="0" applyNumberFormat="1" applyFont="1" applyFill="1" applyBorder="1" applyAlignment="1">
      <alignment horizontal="center"/>
    </xf>
    <xf numFmtId="165" fontId="4" fillId="34" borderId="12" xfId="0" applyNumberFormat="1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4" fillId="35" borderId="11" xfId="0" applyNumberFormat="1" applyFont="1" applyFill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65" fontId="55" fillId="37" borderId="14" xfId="0" applyNumberFormat="1" applyFont="1" applyFill="1" applyBorder="1" applyAlignment="1">
      <alignment horizontal="center"/>
    </xf>
    <xf numFmtId="165" fontId="55" fillId="37" borderId="23" xfId="0" applyNumberFormat="1" applyFont="1" applyFill="1" applyBorder="1" applyAlignment="1">
      <alignment horizontal="center"/>
    </xf>
    <xf numFmtId="165" fontId="56" fillId="34" borderId="11" xfId="0" applyNumberFormat="1" applyFont="1" applyFill="1" applyBorder="1" applyAlignment="1">
      <alignment horizontal="center"/>
    </xf>
    <xf numFmtId="165" fontId="56" fillId="37" borderId="2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165" fontId="4" fillId="38" borderId="11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65" fontId="5" fillId="0" borderId="3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46" xfId="0" applyFont="1" applyFill="1" applyBorder="1" applyAlignment="1">
      <alignment/>
    </xf>
    <xf numFmtId="165" fontId="5" fillId="0" borderId="23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165" fontId="57" fillId="37" borderId="48" xfId="0" applyNumberFormat="1" applyFont="1" applyFill="1" applyBorder="1" applyAlignment="1">
      <alignment horizontal="center"/>
    </xf>
    <xf numFmtId="165" fontId="56" fillId="38" borderId="47" xfId="0" applyNumberFormat="1" applyFont="1" applyFill="1" applyBorder="1" applyAlignment="1">
      <alignment horizontal="center"/>
    </xf>
    <xf numFmtId="165" fontId="55" fillId="37" borderId="49" xfId="0" applyNumberFormat="1" applyFont="1" applyFill="1" applyBorder="1" applyAlignment="1">
      <alignment horizontal="center"/>
    </xf>
    <xf numFmtId="165" fontId="55" fillId="37" borderId="50" xfId="0" applyNumberFormat="1" applyFont="1" applyFill="1" applyBorder="1" applyAlignment="1">
      <alignment horizontal="center"/>
    </xf>
    <xf numFmtId="165" fontId="55" fillId="37" borderId="48" xfId="0" applyNumberFormat="1" applyFont="1" applyFill="1" applyBorder="1" applyAlignment="1">
      <alignment horizontal="center"/>
    </xf>
    <xf numFmtId="165" fontId="57" fillId="37" borderId="50" xfId="0" applyNumberFormat="1" applyFont="1" applyFill="1" applyBorder="1" applyAlignment="1">
      <alignment horizontal="center"/>
    </xf>
    <xf numFmtId="165" fontId="57" fillId="37" borderId="49" xfId="0" applyNumberFormat="1" applyFont="1" applyFill="1" applyBorder="1" applyAlignment="1">
      <alignment horizontal="center"/>
    </xf>
    <xf numFmtId="165" fontId="4" fillId="38" borderId="47" xfId="0" applyNumberFormat="1" applyFont="1" applyFill="1" applyBorder="1" applyAlignment="1">
      <alignment horizontal="center"/>
    </xf>
    <xf numFmtId="165" fontId="4" fillId="38" borderId="47" xfId="0" applyNumberFormat="1" applyFont="1" applyFill="1" applyBorder="1" applyAlignment="1">
      <alignment horizontal="center"/>
    </xf>
    <xf numFmtId="165" fontId="57" fillId="37" borderId="51" xfId="0" applyNumberFormat="1" applyFont="1" applyFill="1" applyBorder="1" applyAlignment="1">
      <alignment horizontal="center"/>
    </xf>
    <xf numFmtId="165" fontId="56" fillId="36" borderId="4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6" xfId="0" applyFont="1" applyBorder="1" applyAlignment="1">
      <alignment/>
    </xf>
    <xf numFmtId="0" fontId="2" fillId="37" borderId="48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165" fontId="56" fillId="37" borderId="48" xfId="0" applyNumberFormat="1" applyFont="1" applyFill="1" applyBorder="1" applyAlignment="1">
      <alignment horizontal="center"/>
    </xf>
    <xf numFmtId="165" fontId="56" fillId="37" borderId="50" xfId="0" applyNumberFormat="1" applyFont="1" applyFill="1" applyBorder="1" applyAlignment="1">
      <alignment horizontal="center"/>
    </xf>
    <xf numFmtId="165" fontId="56" fillId="37" borderId="51" xfId="0" applyNumberFormat="1" applyFont="1" applyFill="1" applyBorder="1" applyAlignment="1">
      <alignment horizontal="center"/>
    </xf>
    <xf numFmtId="165" fontId="56" fillId="37" borderId="49" xfId="0" applyNumberFormat="1" applyFont="1" applyFill="1" applyBorder="1" applyAlignment="1">
      <alignment horizontal="center"/>
    </xf>
    <xf numFmtId="165" fontId="4" fillId="37" borderId="48" xfId="0" applyNumberFormat="1" applyFont="1" applyFill="1" applyBorder="1" applyAlignment="1">
      <alignment horizontal="center"/>
    </xf>
    <xf numFmtId="165" fontId="4" fillId="37" borderId="51" xfId="0" applyNumberFormat="1" applyFont="1" applyFill="1" applyBorder="1" applyAlignment="1">
      <alignment horizontal="center"/>
    </xf>
    <xf numFmtId="165" fontId="4" fillId="37" borderId="49" xfId="0" applyNumberFormat="1" applyFont="1" applyFill="1" applyBorder="1" applyAlignment="1">
      <alignment horizontal="center"/>
    </xf>
    <xf numFmtId="165" fontId="56" fillId="37" borderId="52" xfId="0" applyNumberFormat="1" applyFont="1" applyFill="1" applyBorder="1" applyAlignment="1">
      <alignment horizontal="center"/>
    </xf>
    <xf numFmtId="165" fontId="57" fillId="37" borderId="52" xfId="0" applyNumberFormat="1" applyFont="1" applyFill="1" applyBorder="1" applyAlignment="1">
      <alignment horizontal="center"/>
    </xf>
    <xf numFmtId="165" fontId="57" fillId="37" borderId="50" xfId="0" applyNumberFormat="1" applyFont="1" applyFill="1" applyBorder="1" applyAlignment="1">
      <alignment horizontal="center"/>
    </xf>
    <xf numFmtId="165" fontId="57" fillId="37" borderId="51" xfId="0" applyNumberFormat="1" applyFont="1" applyFill="1" applyBorder="1" applyAlignment="1">
      <alignment horizontal="center"/>
    </xf>
    <xf numFmtId="165" fontId="2" fillId="37" borderId="48" xfId="0" applyNumberFormat="1" applyFont="1" applyFill="1" applyBorder="1" applyAlignment="1">
      <alignment horizontal="center"/>
    </xf>
    <xf numFmtId="165" fontId="2" fillId="37" borderId="51" xfId="0" applyNumberFormat="1" applyFont="1" applyFill="1" applyBorder="1" applyAlignment="1">
      <alignment horizontal="center"/>
    </xf>
    <xf numFmtId="165" fontId="5" fillId="37" borderId="49" xfId="0" applyNumberFormat="1" applyFont="1" applyFill="1" applyBorder="1" applyAlignment="1">
      <alignment horizontal="center"/>
    </xf>
    <xf numFmtId="165" fontId="5" fillId="37" borderId="48" xfId="0" applyNumberFormat="1" applyFont="1" applyFill="1" applyBorder="1" applyAlignment="1">
      <alignment horizontal="center"/>
    </xf>
    <xf numFmtId="165" fontId="57" fillId="37" borderId="49" xfId="0" applyNumberFormat="1" applyFont="1" applyFill="1" applyBorder="1" applyAlignment="1">
      <alignment horizontal="center"/>
    </xf>
    <xf numFmtId="165" fontId="55" fillId="37" borderId="50" xfId="0" applyNumberFormat="1" applyFont="1" applyFill="1" applyBorder="1" applyAlignment="1">
      <alignment horizontal="center"/>
    </xf>
    <xf numFmtId="165" fontId="55" fillId="37" borderId="49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165" fontId="5" fillId="0" borderId="28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54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4" fillId="38" borderId="55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42" xfId="0" applyFont="1" applyBorder="1" applyAlignment="1">
      <alignment/>
    </xf>
    <xf numFmtId="0" fontId="2" fillId="0" borderId="42" xfId="0" applyFont="1" applyBorder="1" applyAlignment="1">
      <alignment/>
    </xf>
    <xf numFmtId="165" fontId="5" fillId="37" borderId="58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5" fontId="4" fillId="0" borderId="32" xfId="0" applyNumberFormat="1" applyFont="1" applyFill="1" applyBorder="1" applyAlignment="1">
      <alignment horizontal="center"/>
    </xf>
    <xf numFmtId="165" fontId="56" fillId="37" borderId="28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5" fontId="5" fillId="0" borderId="15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17" fillId="0" borderId="59" xfId="0" applyFont="1" applyFill="1" applyBorder="1" applyAlignment="1">
      <alignment/>
    </xf>
    <xf numFmtId="165" fontId="2" fillId="37" borderId="14" xfId="0" applyNumberFormat="1" applyFont="1" applyFill="1" applyBorder="1" applyAlignment="1">
      <alignment horizontal="center"/>
    </xf>
    <xf numFmtId="165" fontId="55" fillId="37" borderId="14" xfId="0" applyNumberFormat="1" applyFont="1" applyFill="1" applyBorder="1" applyAlignment="1">
      <alignment horizontal="center"/>
    </xf>
    <xf numFmtId="165" fontId="55" fillId="37" borderId="23" xfId="0" applyNumberFormat="1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60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5" fillId="39" borderId="19" xfId="0" applyFont="1" applyFill="1" applyBorder="1" applyAlignment="1">
      <alignment/>
    </xf>
    <xf numFmtId="0" fontId="5" fillId="39" borderId="21" xfId="0" applyFont="1" applyFill="1" applyBorder="1" applyAlignment="1">
      <alignment/>
    </xf>
    <xf numFmtId="0" fontId="5" fillId="39" borderId="20" xfId="0" applyFont="1" applyFill="1" applyBorder="1" applyAlignment="1">
      <alignment/>
    </xf>
    <xf numFmtId="165" fontId="4" fillId="38" borderId="52" xfId="0" applyNumberFormat="1" applyFont="1" applyFill="1" applyBorder="1" applyAlignment="1">
      <alignment horizontal="center"/>
    </xf>
    <xf numFmtId="165" fontId="4" fillId="35" borderId="31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0" fillId="38" borderId="33" xfId="0" applyFill="1" applyBorder="1" applyAlignment="1">
      <alignment/>
    </xf>
    <xf numFmtId="165" fontId="4" fillId="38" borderId="33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65" fontId="5" fillId="37" borderId="59" xfId="0" applyNumberFormat="1" applyFont="1" applyFill="1" applyBorder="1" applyAlignment="1">
      <alignment horizontal="center"/>
    </xf>
    <xf numFmtId="165" fontId="5" fillId="0" borderId="59" xfId="0" applyNumberFormat="1" applyFont="1" applyFill="1" applyBorder="1" applyAlignment="1">
      <alignment horizontal="center"/>
    </xf>
    <xf numFmtId="165" fontId="5" fillId="37" borderId="61" xfId="0" applyNumberFormat="1" applyFont="1" applyFill="1" applyBorder="1" applyAlignment="1">
      <alignment horizontal="center"/>
    </xf>
    <xf numFmtId="165" fontId="5" fillId="37" borderId="39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165" fontId="5" fillId="37" borderId="40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15" fillId="0" borderId="0" xfId="0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4" fillId="38" borderId="12" xfId="0" applyFont="1" applyFill="1" applyBorder="1" applyAlignment="1">
      <alignment/>
    </xf>
    <xf numFmtId="0" fontId="4" fillId="38" borderId="62" xfId="0" applyFont="1" applyFill="1" applyBorder="1" applyAlignment="1">
      <alignment/>
    </xf>
    <xf numFmtId="0" fontId="16" fillId="38" borderId="55" xfId="0" applyFont="1" applyFill="1" applyBorder="1" applyAlignment="1">
      <alignment/>
    </xf>
    <xf numFmtId="0" fontId="0" fillId="38" borderId="55" xfId="0" applyFill="1" applyBorder="1" applyAlignment="1">
      <alignment/>
    </xf>
    <xf numFmtId="0" fontId="4" fillId="38" borderId="44" xfId="0" applyFont="1" applyFill="1" applyBorder="1" applyAlignment="1">
      <alignment/>
    </xf>
    <xf numFmtId="0" fontId="4" fillId="38" borderId="63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62" xfId="0" applyFont="1" applyFill="1" applyBorder="1" applyAlignment="1">
      <alignment/>
    </xf>
    <xf numFmtId="0" fontId="4" fillId="38" borderId="55" xfId="0" applyFont="1" applyFill="1" applyBorder="1" applyAlignment="1">
      <alignment/>
    </xf>
    <xf numFmtId="0" fontId="0" fillId="38" borderId="47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zoomScalePageLayoutView="0" workbookViewId="0" topLeftCell="A289">
      <selection activeCell="F296" sqref="F296"/>
    </sheetView>
  </sheetViews>
  <sheetFormatPr defaultColWidth="9.140625" defaultRowHeight="12.75"/>
  <cols>
    <col min="1" max="1" width="18.7109375" style="0" customWidth="1"/>
    <col min="2" max="3" width="8.7109375" style="0" customWidth="1"/>
    <col min="4" max="6" width="15.7109375" style="0" customWidth="1"/>
  </cols>
  <sheetData>
    <row r="1" spans="1:3" ht="15.75">
      <c r="A1" s="1" t="s">
        <v>653</v>
      </c>
      <c r="B1" s="1"/>
      <c r="C1" s="1"/>
    </row>
    <row r="2" spans="1:3" ht="12.75">
      <c r="A2" s="79" t="s">
        <v>1</v>
      </c>
      <c r="B2" s="79"/>
      <c r="C2" s="79"/>
    </row>
    <row r="3" ht="3" customHeight="1" thickBot="1"/>
    <row r="4" spans="1:6" ht="16.5" customHeight="1" thickBot="1">
      <c r="A4" s="103" t="s">
        <v>2</v>
      </c>
      <c r="B4" s="104" t="s">
        <v>502</v>
      </c>
      <c r="C4" s="104" t="s">
        <v>222</v>
      </c>
      <c r="D4" s="4" t="s">
        <v>508</v>
      </c>
      <c r="E4" s="27" t="s">
        <v>591</v>
      </c>
      <c r="F4" s="4" t="s">
        <v>652</v>
      </c>
    </row>
    <row r="5" spans="1:6" ht="13.5" customHeight="1">
      <c r="A5" s="10" t="s">
        <v>7</v>
      </c>
      <c r="B5" s="107"/>
      <c r="C5" s="107">
        <v>1111</v>
      </c>
      <c r="D5" s="147">
        <v>1200000</v>
      </c>
      <c r="E5" s="266">
        <v>1525448.36</v>
      </c>
      <c r="F5" s="147">
        <v>1500000</v>
      </c>
    </row>
    <row r="6" spans="1:6" ht="13.5" customHeight="1">
      <c r="A6" s="15" t="s">
        <v>8</v>
      </c>
      <c r="B6" s="108"/>
      <c r="C6" s="108">
        <v>1112</v>
      </c>
      <c r="D6" s="147">
        <v>45000</v>
      </c>
      <c r="E6" s="266">
        <v>97633.85</v>
      </c>
      <c r="F6" s="147">
        <v>90370</v>
      </c>
    </row>
    <row r="7" spans="1:6" ht="13.5" customHeight="1">
      <c r="A7" s="15" t="s">
        <v>8</v>
      </c>
      <c r="B7" s="108"/>
      <c r="C7" s="108">
        <v>1113</v>
      </c>
      <c r="D7" s="147">
        <v>150000</v>
      </c>
      <c r="E7" s="266">
        <v>165400.79</v>
      </c>
      <c r="F7" s="147">
        <v>160000</v>
      </c>
    </row>
    <row r="8" spans="1:6" ht="13.5" customHeight="1">
      <c r="A8" s="15" t="s">
        <v>9</v>
      </c>
      <c r="B8" s="108"/>
      <c r="C8" s="108">
        <v>1121</v>
      </c>
      <c r="D8" s="147">
        <v>1300000</v>
      </c>
      <c r="E8" s="266">
        <v>1579190.26</v>
      </c>
      <c r="F8" s="147">
        <v>1550000</v>
      </c>
    </row>
    <row r="9" spans="1:6" ht="13.5" customHeight="1">
      <c r="A9" s="15" t="s">
        <v>347</v>
      </c>
      <c r="B9" s="108"/>
      <c r="C9" s="108">
        <v>1122</v>
      </c>
      <c r="D9" s="147">
        <v>133760</v>
      </c>
      <c r="E9" s="266">
        <v>133760</v>
      </c>
      <c r="F9" s="147">
        <v>102410</v>
      </c>
    </row>
    <row r="10" spans="1:6" ht="13.5" customHeight="1">
      <c r="A10" s="15" t="s">
        <v>11</v>
      </c>
      <c r="B10" s="108"/>
      <c r="C10" s="108">
        <v>1211</v>
      </c>
      <c r="D10" s="147">
        <v>2590000</v>
      </c>
      <c r="E10" s="266">
        <v>3129949.95</v>
      </c>
      <c r="F10" s="147">
        <v>3075000</v>
      </c>
    </row>
    <row r="11" spans="1:6" ht="13.5" customHeight="1" thickBot="1">
      <c r="A11" s="20" t="s">
        <v>12</v>
      </c>
      <c r="B11" s="109"/>
      <c r="C11" s="109">
        <v>1511</v>
      </c>
      <c r="D11" s="148">
        <v>365000</v>
      </c>
      <c r="E11" s="174">
        <v>367373.29</v>
      </c>
      <c r="F11" s="148">
        <v>365000</v>
      </c>
    </row>
    <row r="12" spans="1:6" ht="15.75" customHeight="1" thickBot="1">
      <c r="A12" s="123" t="s">
        <v>13</v>
      </c>
      <c r="B12" s="234"/>
      <c r="C12" s="124"/>
      <c r="D12" s="149">
        <f>SUM(D5:D11)</f>
        <v>5783760</v>
      </c>
      <c r="E12" s="136">
        <f>SUM(E5:E11)</f>
        <v>6998756.500000001</v>
      </c>
      <c r="F12" s="149">
        <f>SUM(F5:F11)</f>
        <v>6842780</v>
      </c>
    </row>
    <row r="13" spans="1:6" ht="13.5" customHeight="1">
      <c r="A13" s="29" t="s">
        <v>14</v>
      </c>
      <c r="B13" s="110"/>
      <c r="C13" s="110">
        <v>4112</v>
      </c>
      <c r="D13" s="272">
        <v>99400</v>
      </c>
      <c r="E13" s="266">
        <v>99400</v>
      </c>
      <c r="F13" s="272">
        <v>104800</v>
      </c>
    </row>
    <row r="14" spans="1:6" ht="13.5" customHeight="1">
      <c r="A14" s="15" t="s">
        <v>503</v>
      </c>
      <c r="B14" s="108"/>
      <c r="C14" s="108">
        <v>4116</v>
      </c>
      <c r="D14" s="273">
        <v>117000</v>
      </c>
      <c r="E14" s="266">
        <v>251038</v>
      </c>
      <c r="F14" s="273">
        <v>0</v>
      </c>
    </row>
    <row r="15" spans="1:6" ht="13.5" customHeight="1">
      <c r="A15" s="33" t="s">
        <v>603</v>
      </c>
      <c r="B15" s="108"/>
      <c r="C15" s="108">
        <v>4216</v>
      </c>
      <c r="D15" s="273">
        <v>0</v>
      </c>
      <c r="E15" s="266">
        <v>0</v>
      </c>
      <c r="F15" s="273">
        <v>1876426</v>
      </c>
    </row>
    <row r="16" spans="1:6" ht="13.5" customHeight="1">
      <c r="A16" s="33" t="s">
        <v>651</v>
      </c>
      <c r="B16" s="108"/>
      <c r="C16" s="108">
        <v>4216</v>
      </c>
      <c r="D16" s="273">
        <v>0</v>
      </c>
      <c r="E16" s="266">
        <v>0</v>
      </c>
      <c r="F16" s="273">
        <v>1139145.6</v>
      </c>
    </row>
    <row r="17" spans="1:6" ht="13.5" customHeight="1">
      <c r="A17" s="15" t="s">
        <v>593</v>
      </c>
      <c r="B17" s="108"/>
      <c r="C17" s="108">
        <v>4111</v>
      </c>
      <c r="D17" s="273">
        <v>0</v>
      </c>
      <c r="E17" s="266">
        <v>18512.9</v>
      </c>
      <c r="F17" s="273">
        <v>0</v>
      </c>
    </row>
    <row r="18" spans="1:6" ht="13.5" customHeight="1">
      <c r="A18" s="15" t="s">
        <v>592</v>
      </c>
      <c r="B18" s="108"/>
      <c r="C18" s="108">
        <v>4221</v>
      </c>
      <c r="D18" s="273">
        <v>0</v>
      </c>
      <c r="E18" s="266">
        <v>779494.1</v>
      </c>
      <c r="F18" s="273">
        <v>0</v>
      </c>
    </row>
    <row r="19" spans="1:6" ht="13.5" customHeight="1">
      <c r="A19" s="15" t="s">
        <v>568</v>
      </c>
      <c r="B19" s="108">
        <v>93</v>
      </c>
      <c r="C19" s="108">
        <v>4122</v>
      </c>
      <c r="D19" s="273">
        <v>33500</v>
      </c>
      <c r="E19" s="266">
        <v>33500</v>
      </c>
      <c r="F19" s="273">
        <v>0</v>
      </c>
    </row>
    <row r="20" spans="1:6" ht="13.5" customHeight="1" thickBot="1">
      <c r="A20" s="29" t="s">
        <v>568</v>
      </c>
      <c r="B20" s="110">
        <v>93</v>
      </c>
      <c r="C20" s="110">
        <v>4222</v>
      </c>
      <c r="D20" s="274">
        <v>80000</v>
      </c>
      <c r="E20" s="174">
        <v>575905</v>
      </c>
      <c r="F20" s="274">
        <v>0</v>
      </c>
    </row>
    <row r="21" spans="1:6" ht="15.75" customHeight="1" thickBot="1">
      <c r="A21" s="123" t="s">
        <v>21</v>
      </c>
      <c r="B21" s="234"/>
      <c r="C21" s="124"/>
      <c r="D21" s="149">
        <f>SUM(D13:D20)</f>
        <v>329900</v>
      </c>
      <c r="E21" s="136">
        <f>SUM(E13:E20)</f>
        <v>1757850</v>
      </c>
      <c r="F21" s="149">
        <f>SUM(F13:F20)</f>
        <v>3120371.6</v>
      </c>
    </row>
    <row r="22" spans="1:6" ht="13.5" customHeight="1">
      <c r="A22" s="10" t="s">
        <v>22</v>
      </c>
      <c r="B22" s="107"/>
      <c r="C22" s="107">
        <v>1341</v>
      </c>
      <c r="D22" s="273">
        <v>19000</v>
      </c>
      <c r="E22" s="266">
        <v>19636</v>
      </c>
      <c r="F22" s="273">
        <v>19440</v>
      </c>
    </row>
    <row r="23" spans="1:6" ht="13.5" customHeight="1">
      <c r="A23" s="33" t="s">
        <v>23</v>
      </c>
      <c r="B23" s="111"/>
      <c r="C23" s="111">
        <v>1340</v>
      </c>
      <c r="D23" s="273">
        <v>366000</v>
      </c>
      <c r="E23" s="266">
        <v>360366</v>
      </c>
      <c r="F23" s="273">
        <v>387187</v>
      </c>
    </row>
    <row r="24" spans="1:6" ht="13.5" customHeight="1">
      <c r="A24" s="33" t="s">
        <v>24</v>
      </c>
      <c r="B24" s="111"/>
      <c r="C24" s="111">
        <v>1361</v>
      </c>
      <c r="D24" s="273">
        <v>15000</v>
      </c>
      <c r="E24" s="266">
        <v>15410</v>
      </c>
      <c r="F24" s="273">
        <v>10000</v>
      </c>
    </row>
    <row r="25" spans="1:6" ht="13.5" customHeight="1">
      <c r="A25" s="33" t="s">
        <v>497</v>
      </c>
      <c r="B25" s="111"/>
      <c r="C25" s="111">
        <v>8901</v>
      </c>
      <c r="D25" s="273">
        <v>0</v>
      </c>
      <c r="E25" s="266">
        <v>0</v>
      </c>
      <c r="F25" s="273">
        <v>0</v>
      </c>
    </row>
    <row r="26" spans="1:6" ht="13.5" customHeight="1">
      <c r="A26" s="33" t="s">
        <v>25</v>
      </c>
      <c r="B26" s="111"/>
      <c r="C26" s="111" t="s">
        <v>225</v>
      </c>
      <c r="D26" s="273">
        <v>75000</v>
      </c>
      <c r="E26" s="266">
        <v>77000</v>
      </c>
      <c r="F26" s="273">
        <v>78000</v>
      </c>
    </row>
    <row r="27" spans="1:6" ht="13.5" customHeight="1">
      <c r="A27" s="34" t="s">
        <v>498</v>
      </c>
      <c r="B27" s="112"/>
      <c r="C27" s="112" t="s">
        <v>499</v>
      </c>
      <c r="D27" s="273">
        <v>2120</v>
      </c>
      <c r="E27" s="266">
        <v>7746</v>
      </c>
      <c r="F27" s="273">
        <v>6273</v>
      </c>
    </row>
    <row r="28" spans="1:6" ht="13.5" customHeight="1">
      <c r="A28" s="34" t="s">
        <v>26</v>
      </c>
      <c r="B28" s="112"/>
      <c r="C28" s="112" t="s">
        <v>226</v>
      </c>
      <c r="D28" s="273">
        <v>184200</v>
      </c>
      <c r="E28" s="266">
        <v>186200</v>
      </c>
      <c r="F28" s="273">
        <v>182200</v>
      </c>
    </row>
    <row r="29" spans="1:6" ht="13.5" customHeight="1">
      <c r="A29" s="34" t="s">
        <v>382</v>
      </c>
      <c r="B29" s="112"/>
      <c r="C29" s="112">
        <v>1334</v>
      </c>
      <c r="D29" s="273">
        <v>0</v>
      </c>
      <c r="E29" s="266">
        <v>53</v>
      </c>
      <c r="F29" s="273">
        <v>0</v>
      </c>
    </row>
    <row r="30" spans="1:6" ht="13.5" customHeight="1">
      <c r="A30" s="34" t="s">
        <v>341</v>
      </c>
      <c r="B30" s="112"/>
      <c r="C30" s="112" t="s">
        <v>600</v>
      </c>
      <c r="D30" s="273">
        <v>15000</v>
      </c>
      <c r="E30" s="266">
        <v>32094.24</v>
      </c>
      <c r="F30" s="273">
        <v>25000</v>
      </c>
    </row>
    <row r="31" spans="1:6" ht="13.5" customHeight="1">
      <c r="A31" s="34" t="s">
        <v>227</v>
      </c>
      <c r="B31" s="112"/>
      <c r="C31" s="112" t="s">
        <v>323</v>
      </c>
      <c r="D31" s="273">
        <v>0</v>
      </c>
      <c r="E31" s="266">
        <v>7000</v>
      </c>
      <c r="F31" s="273">
        <v>5000</v>
      </c>
    </row>
    <row r="32" spans="1:6" ht="13.5" customHeight="1">
      <c r="A32" s="34" t="s">
        <v>389</v>
      </c>
      <c r="B32" s="112"/>
      <c r="C32" s="112" t="s">
        <v>601</v>
      </c>
      <c r="D32" s="273">
        <v>45000</v>
      </c>
      <c r="E32" s="266">
        <v>69763.54</v>
      </c>
      <c r="F32" s="273">
        <v>60000</v>
      </c>
    </row>
    <row r="33" spans="1:6" ht="13.5" customHeight="1">
      <c r="A33" s="34" t="s">
        <v>29</v>
      </c>
      <c r="B33" s="112"/>
      <c r="C33" s="112">
        <v>2460</v>
      </c>
      <c r="D33" s="273">
        <v>20000</v>
      </c>
      <c r="E33" s="266">
        <v>18000</v>
      </c>
      <c r="F33" s="273">
        <v>18000</v>
      </c>
    </row>
    <row r="34" spans="1:6" ht="13.5" customHeight="1">
      <c r="A34" s="34" t="s">
        <v>223</v>
      </c>
      <c r="B34" s="112"/>
      <c r="C34" s="112" t="s">
        <v>228</v>
      </c>
      <c r="D34" s="273">
        <v>0</v>
      </c>
      <c r="E34" s="266">
        <v>40067</v>
      </c>
      <c r="F34" s="273">
        <v>0</v>
      </c>
    </row>
    <row r="35" spans="1:6" ht="13.5" customHeight="1">
      <c r="A35" s="34" t="s">
        <v>381</v>
      </c>
      <c r="B35" s="112"/>
      <c r="C35" s="112" t="s">
        <v>567</v>
      </c>
      <c r="D35" s="273">
        <v>90910</v>
      </c>
      <c r="E35" s="266">
        <v>90910</v>
      </c>
      <c r="F35" s="273">
        <v>90910</v>
      </c>
    </row>
    <row r="36" spans="1:6" ht="13.5" customHeight="1">
      <c r="A36" s="34" t="s">
        <v>510</v>
      </c>
      <c r="B36" s="112"/>
      <c r="C36" s="112" t="s">
        <v>511</v>
      </c>
      <c r="D36" s="273">
        <v>62000</v>
      </c>
      <c r="E36" s="266">
        <v>62661.39</v>
      </c>
      <c r="F36" s="273">
        <v>0</v>
      </c>
    </row>
    <row r="37" spans="1:6" ht="13.5" customHeight="1">
      <c r="A37" s="34" t="s">
        <v>33</v>
      </c>
      <c r="B37" s="112"/>
      <c r="C37" s="112" t="s">
        <v>229</v>
      </c>
      <c r="D37" s="273">
        <v>0</v>
      </c>
      <c r="E37" s="266">
        <v>104149.11</v>
      </c>
      <c r="F37" s="273">
        <v>0</v>
      </c>
    </row>
    <row r="38" spans="1:6" ht="13.5" customHeight="1">
      <c r="A38" s="34" t="s">
        <v>34</v>
      </c>
      <c r="B38" s="112"/>
      <c r="C38" s="112" t="s">
        <v>230</v>
      </c>
      <c r="D38" s="273">
        <v>1100</v>
      </c>
      <c r="E38" s="266">
        <v>1300</v>
      </c>
      <c r="F38" s="273">
        <v>1100</v>
      </c>
    </row>
    <row r="39" spans="1:6" ht="13.5" customHeight="1">
      <c r="A39" s="34" t="s">
        <v>396</v>
      </c>
      <c r="B39" s="112"/>
      <c r="C39" s="112" t="s">
        <v>397</v>
      </c>
      <c r="D39" s="273">
        <v>0</v>
      </c>
      <c r="E39" s="266">
        <v>920</v>
      </c>
      <c r="F39" s="273">
        <v>656000</v>
      </c>
    </row>
    <row r="40" spans="1:6" ht="13.5" customHeight="1">
      <c r="A40" s="34" t="s">
        <v>231</v>
      </c>
      <c r="B40" s="112"/>
      <c r="C40" s="112" t="s">
        <v>372</v>
      </c>
      <c r="D40" s="273">
        <v>40000</v>
      </c>
      <c r="E40" s="266">
        <v>46902</v>
      </c>
      <c r="F40" s="273">
        <v>44786.4</v>
      </c>
    </row>
    <row r="41" spans="1:6" ht="13.5" customHeight="1">
      <c r="A41" s="34" t="s">
        <v>516</v>
      </c>
      <c r="B41" s="112"/>
      <c r="C41" s="112" t="s">
        <v>517</v>
      </c>
      <c r="D41" s="273">
        <v>0</v>
      </c>
      <c r="E41" s="266">
        <v>0</v>
      </c>
      <c r="F41" s="273">
        <v>0</v>
      </c>
    </row>
    <row r="42" spans="1:6" ht="13.5" customHeight="1">
      <c r="A42" s="34" t="s">
        <v>367</v>
      </c>
      <c r="B42" s="112"/>
      <c r="C42" s="112" t="s">
        <v>368</v>
      </c>
      <c r="D42" s="273">
        <v>0</v>
      </c>
      <c r="E42" s="266">
        <v>2884</v>
      </c>
      <c r="F42" s="273">
        <v>0</v>
      </c>
    </row>
    <row r="43" spans="1:6" ht="13.5" customHeight="1">
      <c r="A43" s="34" t="s">
        <v>232</v>
      </c>
      <c r="B43" s="112"/>
      <c r="C43" s="112" t="s">
        <v>233</v>
      </c>
      <c r="D43" s="273">
        <v>0</v>
      </c>
      <c r="E43" s="266">
        <v>94541</v>
      </c>
      <c r="F43" s="273">
        <v>0</v>
      </c>
    </row>
    <row r="44" spans="1:6" ht="13.5" customHeight="1">
      <c r="A44" s="34" t="s">
        <v>365</v>
      </c>
      <c r="B44" s="112"/>
      <c r="C44" s="112" t="s">
        <v>366</v>
      </c>
      <c r="D44" s="273">
        <v>0</v>
      </c>
      <c r="E44" s="266">
        <v>6400</v>
      </c>
      <c r="F44" s="273">
        <v>0</v>
      </c>
    </row>
    <row r="45" spans="1:6" ht="13.5" customHeight="1">
      <c r="A45" s="34" t="s">
        <v>234</v>
      </c>
      <c r="B45" s="112"/>
      <c r="C45" s="112" t="s">
        <v>235</v>
      </c>
      <c r="D45" s="273">
        <v>0</v>
      </c>
      <c r="E45" s="266"/>
      <c r="F45" s="273">
        <v>0</v>
      </c>
    </row>
    <row r="46" spans="1:6" ht="13.5" customHeight="1">
      <c r="A46" s="34" t="s">
        <v>398</v>
      </c>
      <c r="B46" s="112"/>
      <c r="C46" s="112" t="s">
        <v>399</v>
      </c>
      <c r="D46" s="273">
        <v>0</v>
      </c>
      <c r="E46" s="266">
        <v>0</v>
      </c>
      <c r="F46" s="273">
        <v>0</v>
      </c>
    </row>
    <row r="47" spans="1:6" ht="13.5" customHeight="1">
      <c r="A47" s="34" t="s">
        <v>604</v>
      </c>
      <c r="B47" s="112"/>
      <c r="C47" s="112" t="s">
        <v>235</v>
      </c>
      <c r="D47" s="273">
        <v>0</v>
      </c>
      <c r="E47" s="266"/>
      <c r="F47" s="273">
        <v>33000</v>
      </c>
    </row>
    <row r="48" spans="1:6" ht="13.5" customHeight="1">
      <c r="A48" s="34" t="s">
        <v>512</v>
      </c>
      <c r="B48" s="112"/>
      <c r="C48" s="112" t="s">
        <v>513</v>
      </c>
      <c r="D48" s="273">
        <v>0</v>
      </c>
      <c r="E48" s="266"/>
      <c r="F48" s="273">
        <v>0</v>
      </c>
    </row>
    <row r="49" spans="1:6" ht="13.5" customHeight="1">
      <c r="A49" s="34" t="s">
        <v>466</v>
      </c>
      <c r="B49" s="112"/>
      <c r="C49" s="112" t="s">
        <v>467</v>
      </c>
      <c r="D49" s="273">
        <v>0</v>
      </c>
      <c r="E49" s="266">
        <v>0</v>
      </c>
      <c r="F49" s="273">
        <v>0</v>
      </c>
    </row>
    <row r="50" spans="1:6" ht="13.5" customHeight="1">
      <c r="A50" s="34" t="s">
        <v>518</v>
      </c>
      <c r="B50" s="112"/>
      <c r="C50" s="112" t="s">
        <v>519</v>
      </c>
      <c r="D50" s="273">
        <v>0</v>
      </c>
      <c r="E50" s="266"/>
      <c r="F50" s="273">
        <v>0</v>
      </c>
    </row>
    <row r="51" spans="1:6" ht="13.5" customHeight="1">
      <c r="A51" s="34" t="s">
        <v>468</v>
      </c>
      <c r="B51" s="112"/>
      <c r="C51" s="112" t="s">
        <v>469</v>
      </c>
      <c r="D51" s="273">
        <v>0</v>
      </c>
      <c r="E51" s="266"/>
      <c r="F51" s="273">
        <v>0</v>
      </c>
    </row>
    <row r="52" spans="1:6" ht="13.5" customHeight="1">
      <c r="A52" s="34" t="s">
        <v>470</v>
      </c>
      <c r="B52" s="112"/>
      <c r="C52" s="112" t="s">
        <v>471</v>
      </c>
      <c r="D52" s="273">
        <v>5000</v>
      </c>
      <c r="E52" s="266">
        <v>30415</v>
      </c>
      <c r="F52" s="273">
        <v>31000</v>
      </c>
    </row>
    <row r="53" spans="1:6" ht="13.5" customHeight="1">
      <c r="A53" s="34" t="s">
        <v>594</v>
      </c>
      <c r="B53" s="112"/>
      <c r="C53" s="112" t="s">
        <v>595</v>
      </c>
      <c r="D53" s="273">
        <v>5000</v>
      </c>
      <c r="E53" s="266">
        <v>6032</v>
      </c>
      <c r="F53" s="273">
        <v>0</v>
      </c>
    </row>
    <row r="54" spans="1:6" ht="13.5" customHeight="1">
      <c r="A54" s="34" t="s">
        <v>569</v>
      </c>
      <c r="B54" s="112"/>
      <c r="C54" s="112" t="s">
        <v>570</v>
      </c>
      <c r="D54" s="273">
        <v>3000</v>
      </c>
      <c r="E54" s="266">
        <v>6810</v>
      </c>
      <c r="F54" s="273">
        <v>5000</v>
      </c>
    </row>
    <row r="55" spans="1:6" ht="13.5" customHeight="1">
      <c r="A55" s="34" t="s">
        <v>571</v>
      </c>
      <c r="B55" s="112"/>
      <c r="C55" s="112" t="s">
        <v>572</v>
      </c>
      <c r="D55" s="273">
        <v>3000</v>
      </c>
      <c r="E55" s="266">
        <v>6700</v>
      </c>
      <c r="F55" s="273">
        <v>5000</v>
      </c>
    </row>
    <row r="56" spans="1:6" ht="13.5" customHeight="1">
      <c r="A56" s="34" t="s">
        <v>596</v>
      </c>
      <c r="B56" s="112"/>
      <c r="C56" s="112" t="s">
        <v>597</v>
      </c>
      <c r="D56" s="273">
        <v>0</v>
      </c>
      <c r="E56" s="266">
        <v>2988</v>
      </c>
      <c r="F56" s="273">
        <v>0</v>
      </c>
    </row>
    <row r="57" spans="1:6" ht="13.5" customHeight="1">
      <c r="A57" s="34" t="s">
        <v>514</v>
      </c>
      <c r="B57" s="112"/>
      <c r="C57" s="112" t="s">
        <v>515</v>
      </c>
      <c r="D57" s="273">
        <v>0</v>
      </c>
      <c r="E57" s="266"/>
      <c r="F57" s="273">
        <v>0</v>
      </c>
    </row>
    <row r="58" spans="1:6" ht="13.5" customHeight="1">
      <c r="A58" s="34" t="s">
        <v>472</v>
      </c>
      <c r="B58" s="112"/>
      <c r="C58" s="112" t="s">
        <v>236</v>
      </c>
      <c r="D58" s="273">
        <v>0</v>
      </c>
      <c r="E58" s="266"/>
      <c r="F58" s="273">
        <v>0</v>
      </c>
    </row>
    <row r="59" spans="1:6" ht="13.5" customHeight="1">
      <c r="A59" s="34" t="s">
        <v>598</v>
      </c>
      <c r="B59" s="112"/>
      <c r="C59" s="112" t="s">
        <v>599</v>
      </c>
      <c r="D59" s="273">
        <v>0</v>
      </c>
      <c r="E59" s="266">
        <v>2490.93</v>
      </c>
      <c r="F59" s="273">
        <v>0</v>
      </c>
    </row>
    <row r="60" spans="1:6" ht="13.5" customHeight="1" thickBot="1">
      <c r="A60" s="34" t="s">
        <v>36</v>
      </c>
      <c r="B60" s="112"/>
      <c r="C60" s="112" t="s">
        <v>236</v>
      </c>
      <c r="D60" s="274">
        <v>500</v>
      </c>
      <c r="E60" s="174">
        <v>1157.89</v>
      </c>
      <c r="F60" s="274">
        <v>1000</v>
      </c>
    </row>
    <row r="61" spans="1:6" ht="15.75" customHeight="1" thickBot="1">
      <c r="A61" s="123" t="s">
        <v>37</v>
      </c>
      <c r="B61" s="234"/>
      <c r="C61" s="124"/>
      <c r="D61" s="149">
        <f>SUM(D22:D60)</f>
        <v>951830</v>
      </c>
      <c r="E61" s="135">
        <f>SUM(E22:E60)</f>
        <v>1300597.0999999999</v>
      </c>
      <c r="F61" s="149">
        <f>SUM(F22:F60)</f>
        <v>1658896.4</v>
      </c>
    </row>
    <row r="62" spans="1:6" ht="15.75" customHeight="1">
      <c r="A62" s="257" t="s">
        <v>506</v>
      </c>
      <c r="B62" s="258"/>
      <c r="C62" s="261">
        <v>8115</v>
      </c>
      <c r="D62" s="260">
        <v>0</v>
      </c>
      <c r="E62" s="259">
        <v>-1126986.51</v>
      </c>
      <c r="F62" s="260">
        <v>100000</v>
      </c>
    </row>
    <row r="63" spans="1:6" ht="18" customHeight="1" thickBot="1">
      <c r="A63" s="121" t="s">
        <v>507</v>
      </c>
      <c r="B63" s="235"/>
      <c r="C63" s="122">
        <v>8123</v>
      </c>
      <c r="D63" s="150">
        <v>0</v>
      </c>
      <c r="E63" s="138">
        <v>0</v>
      </c>
      <c r="F63" s="150">
        <v>0</v>
      </c>
    </row>
    <row r="64" spans="1:6" ht="18" customHeight="1" thickBot="1">
      <c r="A64" s="123" t="s">
        <v>39</v>
      </c>
      <c r="B64" s="234"/>
      <c r="C64" s="124"/>
      <c r="D64" s="135">
        <f>D12+D21+D61+D63+D62</f>
        <v>7065490</v>
      </c>
      <c r="E64" s="136">
        <f>E12+E21+E61+E63+E62</f>
        <v>8930217.09</v>
      </c>
      <c r="F64" s="135">
        <f>F12+F21+F61+F63+F62</f>
        <v>11722048</v>
      </c>
    </row>
    <row r="65" spans="1:6" ht="19.5" customHeight="1">
      <c r="A65" s="73" t="s">
        <v>219</v>
      </c>
      <c r="B65" s="73"/>
      <c r="C65" s="2"/>
      <c r="D65" s="105"/>
      <c r="E65" s="105"/>
      <c r="F65" s="105"/>
    </row>
    <row r="66" spans="1:6" ht="3" customHeight="1" thickBot="1">
      <c r="A66" s="106"/>
      <c r="B66" s="106"/>
      <c r="C66" s="113"/>
      <c r="D66" s="105"/>
      <c r="E66" s="105"/>
      <c r="F66" s="105"/>
    </row>
    <row r="67" spans="1:6" ht="12.75" customHeight="1" thickBot="1">
      <c r="A67" s="25" t="s">
        <v>41</v>
      </c>
      <c r="B67" s="236"/>
      <c r="C67" s="5" t="s">
        <v>222</v>
      </c>
      <c r="D67" s="175" t="s">
        <v>508</v>
      </c>
      <c r="E67" s="4" t="s">
        <v>591</v>
      </c>
      <c r="F67" s="175" t="s">
        <v>654</v>
      </c>
    </row>
    <row r="68" spans="1:6" ht="12.75" customHeight="1">
      <c r="A68" s="195" t="s">
        <v>400</v>
      </c>
      <c r="B68" s="237"/>
      <c r="C68" s="153" t="s">
        <v>385</v>
      </c>
      <c r="D68" s="206">
        <v>10000</v>
      </c>
      <c r="E68" s="188">
        <v>3894</v>
      </c>
      <c r="F68" s="206">
        <v>5000</v>
      </c>
    </row>
    <row r="69" spans="1:6" ht="12.75" customHeight="1" thickBot="1">
      <c r="A69" s="196" t="s">
        <v>402</v>
      </c>
      <c r="B69" s="238"/>
      <c r="C69" s="152" t="s">
        <v>371</v>
      </c>
      <c r="D69" s="207">
        <v>0</v>
      </c>
      <c r="E69" s="189">
        <v>57088.5</v>
      </c>
      <c r="F69" s="207">
        <v>50000</v>
      </c>
    </row>
    <row r="70" spans="1:6" ht="12.75" customHeight="1" thickBot="1">
      <c r="A70" s="155" t="s">
        <v>401</v>
      </c>
      <c r="B70" s="239"/>
      <c r="C70" s="156"/>
      <c r="D70" s="176">
        <f>SUM(D68:D69)</f>
        <v>10000</v>
      </c>
      <c r="E70" s="190">
        <f>SUM(E68:E69)</f>
        <v>60982.5</v>
      </c>
      <c r="F70" s="176">
        <f>SUM(F68:F69)</f>
        <v>55000</v>
      </c>
    </row>
    <row r="71" spans="1:6" ht="12.75" customHeight="1">
      <c r="A71" s="10" t="s">
        <v>42</v>
      </c>
      <c r="B71" s="107"/>
      <c r="C71" s="107" t="s">
        <v>237</v>
      </c>
      <c r="D71" s="177">
        <v>15000</v>
      </c>
      <c r="E71" s="139">
        <v>0</v>
      </c>
      <c r="F71" s="177">
        <v>15000</v>
      </c>
    </row>
    <row r="72" spans="1:6" ht="12.75" customHeight="1">
      <c r="A72" s="15" t="s">
        <v>43</v>
      </c>
      <c r="B72" s="108"/>
      <c r="C72" s="108" t="s">
        <v>238</v>
      </c>
      <c r="D72" s="177">
        <v>100000</v>
      </c>
      <c r="E72" s="139">
        <v>132335</v>
      </c>
      <c r="F72" s="177">
        <v>110000</v>
      </c>
    </row>
    <row r="73" spans="1:6" ht="12.75" customHeight="1">
      <c r="A73" s="20" t="s">
        <v>605</v>
      </c>
      <c r="B73" s="109"/>
      <c r="C73" s="109" t="s">
        <v>606</v>
      </c>
      <c r="D73" s="177">
        <v>0</v>
      </c>
      <c r="E73" s="139">
        <v>2432</v>
      </c>
      <c r="F73" s="177">
        <v>2500</v>
      </c>
    </row>
    <row r="74" spans="1:6" ht="12.75" customHeight="1" thickBot="1">
      <c r="A74" s="20" t="s">
        <v>460</v>
      </c>
      <c r="B74" s="109"/>
      <c r="C74" s="109" t="s">
        <v>461</v>
      </c>
      <c r="D74" s="183">
        <v>60000</v>
      </c>
      <c r="E74" s="142">
        <v>18800</v>
      </c>
      <c r="F74" s="183">
        <v>50000</v>
      </c>
    </row>
    <row r="75" spans="1:6" ht="13.5" customHeight="1" thickBot="1">
      <c r="A75" s="125" t="s">
        <v>46</v>
      </c>
      <c r="B75" s="240"/>
      <c r="C75" s="126"/>
      <c r="D75" s="178">
        <f>SUM(D71:D74)</f>
        <v>175000</v>
      </c>
      <c r="E75" s="140">
        <f>SUM(E71:E74)</f>
        <v>153567</v>
      </c>
      <c r="F75" s="178">
        <f>SUM(F71:F74)</f>
        <v>177500</v>
      </c>
    </row>
    <row r="76" spans="1:6" ht="13.5" customHeight="1">
      <c r="A76" s="10" t="s">
        <v>462</v>
      </c>
      <c r="B76" s="114"/>
      <c r="C76" s="114" t="s">
        <v>463</v>
      </c>
      <c r="D76" s="179">
        <v>100000</v>
      </c>
      <c r="E76" s="142">
        <v>103455</v>
      </c>
      <c r="F76" s="179">
        <v>50000</v>
      </c>
    </row>
    <row r="77" spans="1:6" ht="13.5" customHeight="1">
      <c r="A77" s="10" t="s">
        <v>359</v>
      </c>
      <c r="B77" s="114"/>
      <c r="C77" s="114" t="s">
        <v>353</v>
      </c>
      <c r="D77" s="180">
        <v>0</v>
      </c>
      <c r="E77" s="141">
        <v>0</v>
      </c>
      <c r="F77" s="180">
        <v>0</v>
      </c>
    </row>
    <row r="78" spans="1:6" ht="13.5" customHeight="1">
      <c r="A78" s="15" t="s">
        <v>220</v>
      </c>
      <c r="B78" s="115"/>
      <c r="C78" s="115" t="s">
        <v>239</v>
      </c>
      <c r="D78" s="180">
        <v>25000</v>
      </c>
      <c r="E78" s="141">
        <v>14278</v>
      </c>
      <c r="F78" s="180">
        <v>25000</v>
      </c>
    </row>
    <row r="79" spans="1:6" ht="13.5" customHeight="1">
      <c r="A79" s="20" t="s">
        <v>241</v>
      </c>
      <c r="B79" s="116"/>
      <c r="C79" s="116" t="s">
        <v>240</v>
      </c>
      <c r="D79" s="180">
        <v>18000</v>
      </c>
      <c r="E79" s="141">
        <v>17840</v>
      </c>
      <c r="F79" s="180">
        <v>17840</v>
      </c>
    </row>
    <row r="80" spans="1:6" ht="13.5" customHeight="1">
      <c r="A80" s="20" t="s">
        <v>609</v>
      </c>
      <c r="B80" s="116"/>
      <c r="C80" s="116" t="s">
        <v>610</v>
      </c>
      <c r="D80" s="180">
        <v>0</v>
      </c>
      <c r="E80" s="141">
        <v>394</v>
      </c>
      <c r="F80" s="180">
        <v>0</v>
      </c>
    </row>
    <row r="81" spans="1:6" ht="13.5" customHeight="1">
      <c r="A81" s="15" t="s">
        <v>500</v>
      </c>
      <c r="B81" s="115"/>
      <c r="C81" s="115" t="s">
        <v>501</v>
      </c>
      <c r="D81" s="180">
        <v>30000</v>
      </c>
      <c r="E81" s="141">
        <v>31414</v>
      </c>
      <c r="F81" s="180">
        <v>0</v>
      </c>
    </row>
    <row r="82" spans="1:6" ht="13.5" customHeight="1" thickBot="1">
      <c r="A82" s="232" t="s">
        <v>611</v>
      </c>
      <c r="B82" s="233"/>
      <c r="C82" s="233" t="s">
        <v>612</v>
      </c>
      <c r="D82" s="179">
        <v>0</v>
      </c>
      <c r="E82" s="142">
        <v>3000</v>
      </c>
      <c r="F82" s="179">
        <v>0</v>
      </c>
    </row>
    <row r="83" spans="1:6" ht="13.5" customHeight="1" thickBot="1">
      <c r="A83" s="125" t="s">
        <v>221</v>
      </c>
      <c r="B83" s="240"/>
      <c r="C83" s="268"/>
      <c r="D83" s="178">
        <f>SUM(D76:D82)</f>
        <v>173000</v>
      </c>
      <c r="E83" s="140">
        <f>SUM(E76:E82)</f>
        <v>170381</v>
      </c>
      <c r="F83" s="178">
        <f>SUM(F76:F82)</f>
        <v>92840</v>
      </c>
    </row>
    <row r="84" spans="1:6" ht="13.5" customHeight="1" thickBot="1">
      <c r="A84" s="166" t="s">
        <v>520</v>
      </c>
      <c r="B84" s="235"/>
      <c r="C84" s="165" t="s">
        <v>521</v>
      </c>
      <c r="D84" s="211">
        <v>0</v>
      </c>
      <c r="E84" s="173">
        <v>600</v>
      </c>
      <c r="F84" s="211">
        <v>0</v>
      </c>
    </row>
    <row r="85" spans="1:6" ht="13.5" customHeight="1" thickBot="1">
      <c r="A85" s="155" t="s">
        <v>522</v>
      </c>
      <c r="B85" s="269"/>
      <c r="C85" s="268"/>
      <c r="D85" s="154">
        <v>0</v>
      </c>
      <c r="E85" s="154">
        <v>600</v>
      </c>
      <c r="F85" s="154">
        <v>0</v>
      </c>
    </row>
    <row r="86" spans="1:6" ht="13.5" customHeight="1" thickBot="1">
      <c r="A86" s="164" t="s">
        <v>525</v>
      </c>
      <c r="B86" s="235"/>
      <c r="C86" s="165" t="s">
        <v>524</v>
      </c>
      <c r="D86" s="211">
        <v>0</v>
      </c>
      <c r="E86" s="267">
        <v>23047.5</v>
      </c>
      <c r="F86" s="211">
        <v>0</v>
      </c>
    </row>
    <row r="87" spans="1:6" ht="13.5" customHeight="1" thickBot="1">
      <c r="A87" s="155" t="s">
        <v>523</v>
      </c>
      <c r="B87" s="269"/>
      <c r="C87" s="268"/>
      <c r="D87" s="178">
        <v>0</v>
      </c>
      <c r="E87" s="154">
        <f>E86</f>
        <v>23047.5</v>
      </c>
      <c r="F87" s="178">
        <v>0</v>
      </c>
    </row>
    <row r="88" spans="1:6" ht="13.5" customHeight="1">
      <c r="A88" s="29" t="s">
        <v>342</v>
      </c>
      <c r="B88" s="110"/>
      <c r="C88" s="110" t="s">
        <v>343</v>
      </c>
      <c r="D88" s="179">
        <v>0</v>
      </c>
      <c r="E88" s="142">
        <v>18169</v>
      </c>
      <c r="F88" s="179">
        <v>0</v>
      </c>
    </row>
    <row r="89" spans="1:6" ht="13.5" customHeight="1">
      <c r="A89" s="15" t="s">
        <v>244</v>
      </c>
      <c r="B89" s="108"/>
      <c r="C89" s="108" t="s">
        <v>245</v>
      </c>
      <c r="D89" s="180">
        <v>0</v>
      </c>
      <c r="E89" s="141">
        <v>16361.11</v>
      </c>
      <c r="F89" s="180">
        <v>0</v>
      </c>
    </row>
    <row r="90" spans="1:6" ht="13.5" customHeight="1">
      <c r="A90" s="15" t="s">
        <v>373</v>
      </c>
      <c r="B90" s="108"/>
      <c r="C90" s="108" t="s">
        <v>374</v>
      </c>
      <c r="D90" s="180">
        <v>0</v>
      </c>
      <c r="E90" s="141">
        <v>51189</v>
      </c>
      <c r="F90" s="180">
        <v>0</v>
      </c>
    </row>
    <row r="91" spans="1:6" ht="13.5" customHeight="1">
      <c r="A91" s="15" t="s">
        <v>526</v>
      </c>
      <c r="B91" s="108"/>
      <c r="C91" s="108" t="s">
        <v>527</v>
      </c>
      <c r="D91" s="180">
        <v>0</v>
      </c>
      <c r="E91" s="141">
        <v>527</v>
      </c>
      <c r="F91" s="180">
        <v>0</v>
      </c>
    </row>
    <row r="92" spans="1:6" ht="13.5" customHeight="1">
      <c r="A92" s="15" t="s">
        <v>528</v>
      </c>
      <c r="B92" s="108"/>
      <c r="C92" s="108" t="s">
        <v>529</v>
      </c>
      <c r="D92" s="180">
        <v>51000</v>
      </c>
      <c r="E92" s="141">
        <v>46536.9</v>
      </c>
      <c r="F92" s="180">
        <v>41762</v>
      </c>
    </row>
    <row r="93" spans="1:6" ht="13.5" customHeight="1">
      <c r="A93" s="15" t="s">
        <v>376</v>
      </c>
      <c r="B93" s="108"/>
      <c r="C93" s="108" t="s">
        <v>375</v>
      </c>
      <c r="D93" s="180">
        <v>115000</v>
      </c>
      <c r="E93" s="141">
        <v>119006</v>
      </c>
      <c r="F93" s="180">
        <v>0</v>
      </c>
    </row>
    <row r="94" spans="1:6" ht="13.5" customHeight="1">
      <c r="A94" s="15" t="s">
        <v>530</v>
      </c>
      <c r="B94" s="108"/>
      <c r="C94" s="108" t="s">
        <v>531</v>
      </c>
      <c r="D94" s="180">
        <v>16500</v>
      </c>
      <c r="E94" s="141">
        <v>16208.5</v>
      </c>
      <c r="F94" s="180">
        <v>16228</v>
      </c>
    </row>
    <row r="95" spans="1:6" ht="13.5" customHeight="1">
      <c r="A95" s="15" t="s">
        <v>504</v>
      </c>
      <c r="B95" s="108"/>
      <c r="C95" s="108" t="s">
        <v>505</v>
      </c>
      <c r="D95" s="180">
        <v>200000</v>
      </c>
      <c r="E95" s="141">
        <v>0</v>
      </c>
      <c r="F95" s="180">
        <v>0</v>
      </c>
    </row>
    <row r="96" spans="1:6" ht="13.5" customHeight="1" thickBot="1">
      <c r="A96" s="29" t="s">
        <v>340</v>
      </c>
      <c r="B96" s="110"/>
      <c r="C96" s="110" t="s">
        <v>242</v>
      </c>
      <c r="D96" s="179">
        <v>332000</v>
      </c>
      <c r="E96" s="143">
        <v>332000</v>
      </c>
      <c r="F96" s="179">
        <v>315000</v>
      </c>
    </row>
    <row r="97" spans="1:6" ht="13.5" customHeight="1" thickBot="1">
      <c r="A97" s="125" t="s">
        <v>243</v>
      </c>
      <c r="B97" s="240"/>
      <c r="C97" s="126"/>
      <c r="D97" s="178">
        <f>SUM(D88:D96)</f>
        <v>714500</v>
      </c>
      <c r="E97" s="140">
        <f>SUM(E88:E96)</f>
        <v>599997.51</v>
      </c>
      <c r="F97" s="178">
        <f>SUM(F88:F96)</f>
        <v>372990</v>
      </c>
    </row>
    <row r="98" spans="1:6" ht="13.5" customHeight="1" thickBot="1">
      <c r="A98" s="131" t="s">
        <v>246</v>
      </c>
      <c r="B98" s="117"/>
      <c r="C98" s="117" t="s">
        <v>247</v>
      </c>
      <c r="D98" s="181">
        <v>2000</v>
      </c>
      <c r="E98" s="133">
        <v>2073</v>
      </c>
      <c r="F98" s="181">
        <v>2000</v>
      </c>
    </row>
    <row r="99" spans="1:6" ht="13.5" customHeight="1" thickBot="1">
      <c r="A99" s="125" t="s">
        <v>248</v>
      </c>
      <c r="B99" s="240"/>
      <c r="C99" s="126"/>
      <c r="D99" s="178">
        <f>SUM(D98:D98)</f>
        <v>2000</v>
      </c>
      <c r="E99" s="140">
        <f>SUM(E98:E98)</f>
        <v>2073</v>
      </c>
      <c r="F99" s="178">
        <f>SUM(F98:F98)</f>
        <v>2000</v>
      </c>
    </row>
    <row r="100" spans="1:6" ht="12.75" customHeight="1">
      <c r="A100" s="10" t="s">
        <v>52</v>
      </c>
      <c r="B100" s="107"/>
      <c r="C100" s="107" t="s">
        <v>249</v>
      </c>
      <c r="D100" s="177">
        <v>8500</v>
      </c>
      <c r="E100" s="139">
        <v>8500</v>
      </c>
      <c r="F100" s="177">
        <v>8500</v>
      </c>
    </row>
    <row r="101" spans="1:6" ht="12.75" customHeight="1">
      <c r="A101" s="15" t="s">
        <v>344</v>
      </c>
      <c r="B101" s="108"/>
      <c r="C101" s="108" t="s">
        <v>345</v>
      </c>
      <c r="D101" s="182">
        <v>0</v>
      </c>
      <c r="E101" s="141">
        <v>0</v>
      </c>
      <c r="F101" s="182">
        <v>0</v>
      </c>
    </row>
    <row r="102" spans="1:6" ht="12.75" customHeight="1" thickBot="1">
      <c r="A102" s="20" t="s">
        <v>53</v>
      </c>
      <c r="B102" s="109"/>
      <c r="C102" s="109" t="s">
        <v>250</v>
      </c>
      <c r="D102" s="183">
        <v>18000</v>
      </c>
      <c r="E102" s="142">
        <v>11283</v>
      </c>
      <c r="F102" s="183">
        <v>15000</v>
      </c>
    </row>
    <row r="103" spans="1:6" ht="13.5" customHeight="1" thickBot="1">
      <c r="A103" s="125" t="s">
        <v>54</v>
      </c>
      <c r="B103" s="240"/>
      <c r="C103" s="126"/>
      <c r="D103" s="178">
        <f>SUM(D100:D102)</f>
        <v>26500</v>
      </c>
      <c r="E103" s="140">
        <f>SUM(E100:E102)</f>
        <v>19783</v>
      </c>
      <c r="F103" s="178">
        <f>SUM(F100:F102)</f>
        <v>23500</v>
      </c>
    </row>
    <row r="104" spans="1:6" ht="13.5" customHeight="1">
      <c r="A104" s="51" t="s">
        <v>574</v>
      </c>
      <c r="B104" s="118"/>
      <c r="C104" s="118" t="s">
        <v>532</v>
      </c>
      <c r="D104" s="183">
        <v>10000</v>
      </c>
      <c r="E104" s="142">
        <v>7000</v>
      </c>
      <c r="F104" s="183">
        <v>10000</v>
      </c>
    </row>
    <row r="105" spans="1:6" ht="13.5" customHeight="1">
      <c r="A105" s="29" t="s">
        <v>251</v>
      </c>
      <c r="B105" s="110"/>
      <c r="C105" s="110" t="s">
        <v>252</v>
      </c>
      <c r="D105" s="182">
        <v>25000</v>
      </c>
      <c r="E105" s="141">
        <v>18442</v>
      </c>
      <c r="F105" s="182">
        <v>0</v>
      </c>
    </row>
    <row r="106" spans="1:6" ht="13.5" customHeight="1">
      <c r="A106" s="15" t="s">
        <v>329</v>
      </c>
      <c r="B106" s="108"/>
      <c r="C106" s="108" t="s">
        <v>330</v>
      </c>
      <c r="D106" s="182">
        <v>5000</v>
      </c>
      <c r="E106" s="141">
        <v>2599</v>
      </c>
      <c r="F106" s="182">
        <v>0</v>
      </c>
    </row>
    <row r="107" spans="1:6" ht="12.75" customHeight="1">
      <c r="A107" s="10" t="s">
        <v>404</v>
      </c>
      <c r="B107" s="107"/>
      <c r="C107" s="107" t="s">
        <v>405</v>
      </c>
      <c r="D107" s="182">
        <v>5000</v>
      </c>
      <c r="E107" s="141">
        <v>0</v>
      </c>
      <c r="F107" s="182">
        <v>0</v>
      </c>
    </row>
    <row r="108" spans="1:6" ht="12.75" customHeight="1">
      <c r="A108" s="10" t="s">
        <v>533</v>
      </c>
      <c r="B108" s="107"/>
      <c r="C108" s="107" t="s">
        <v>534</v>
      </c>
      <c r="D108" s="182">
        <v>0</v>
      </c>
      <c r="E108" s="141">
        <v>0</v>
      </c>
      <c r="F108" s="182">
        <v>0</v>
      </c>
    </row>
    <row r="109" spans="1:6" ht="12.75" customHeight="1">
      <c r="A109" s="33" t="s">
        <v>643</v>
      </c>
      <c r="B109" s="108"/>
      <c r="C109" s="108" t="s">
        <v>614</v>
      </c>
      <c r="D109" s="182">
        <v>0</v>
      </c>
      <c r="E109" s="141">
        <v>2510</v>
      </c>
      <c r="F109" s="182">
        <v>2000</v>
      </c>
    </row>
    <row r="110" spans="1:6" ht="12.75" customHeight="1">
      <c r="A110" s="108" t="s">
        <v>407</v>
      </c>
      <c r="B110" s="108"/>
      <c r="C110" s="108" t="s">
        <v>406</v>
      </c>
      <c r="D110" s="182">
        <v>10000</v>
      </c>
      <c r="E110" s="141">
        <v>2481</v>
      </c>
      <c r="F110" s="182">
        <v>8000</v>
      </c>
    </row>
    <row r="111" spans="1:6" ht="12.75" customHeight="1">
      <c r="A111" s="108" t="s">
        <v>383</v>
      </c>
      <c r="B111" s="108"/>
      <c r="C111" s="108" t="s">
        <v>384</v>
      </c>
      <c r="D111" s="183">
        <v>2500</v>
      </c>
      <c r="E111" s="144">
        <v>0</v>
      </c>
      <c r="F111" s="183">
        <v>2500</v>
      </c>
    </row>
    <row r="112" spans="1:6" ht="12.75" customHeight="1">
      <c r="A112" s="15" t="s">
        <v>55</v>
      </c>
      <c r="B112" s="108"/>
      <c r="C112" s="119" t="s">
        <v>253</v>
      </c>
      <c r="D112" s="182">
        <v>15000</v>
      </c>
      <c r="E112" s="145">
        <v>77014.6</v>
      </c>
      <c r="F112" s="182">
        <v>25000</v>
      </c>
    </row>
    <row r="113" spans="1:6" ht="12.75" customHeight="1">
      <c r="A113" s="29" t="s">
        <v>408</v>
      </c>
      <c r="B113" s="110"/>
      <c r="C113" s="110" t="s">
        <v>409</v>
      </c>
      <c r="D113" s="182">
        <v>0</v>
      </c>
      <c r="E113" s="145">
        <v>7625</v>
      </c>
      <c r="F113" s="182">
        <v>7500</v>
      </c>
    </row>
    <row r="114" spans="1:6" ht="12.75" customHeight="1">
      <c r="A114" s="20" t="s">
        <v>56</v>
      </c>
      <c r="B114" s="109"/>
      <c r="C114" s="109" t="s">
        <v>254</v>
      </c>
      <c r="D114" s="182">
        <v>30000</v>
      </c>
      <c r="E114" s="144">
        <v>110125</v>
      </c>
      <c r="F114" s="182">
        <v>90000</v>
      </c>
    </row>
    <row r="115" spans="1:6" ht="12.75" customHeight="1">
      <c r="A115" s="15" t="s">
        <v>410</v>
      </c>
      <c r="B115" s="108"/>
      <c r="C115" s="108" t="s">
        <v>411</v>
      </c>
      <c r="D115" s="182">
        <v>8000</v>
      </c>
      <c r="E115" s="144">
        <v>19770</v>
      </c>
      <c r="F115" s="182">
        <v>15000</v>
      </c>
    </row>
    <row r="116" spans="1:6" ht="12.75" customHeight="1">
      <c r="A116" s="15" t="s">
        <v>57</v>
      </c>
      <c r="B116" s="108"/>
      <c r="C116" s="108" t="s">
        <v>255</v>
      </c>
      <c r="D116" s="182">
        <v>12000</v>
      </c>
      <c r="E116" s="144">
        <v>12555</v>
      </c>
      <c r="F116" s="182">
        <v>12000</v>
      </c>
    </row>
    <row r="117" spans="1:6" ht="12.75" customHeight="1" thickBot="1">
      <c r="A117" s="29" t="s">
        <v>412</v>
      </c>
      <c r="B117" s="110"/>
      <c r="C117" s="110" t="s">
        <v>390</v>
      </c>
      <c r="D117" s="183">
        <v>0</v>
      </c>
      <c r="E117" s="142"/>
      <c r="F117" s="183">
        <v>0</v>
      </c>
    </row>
    <row r="118" spans="1:6" ht="13.5" customHeight="1" thickBot="1">
      <c r="A118" s="125" t="s">
        <v>58</v>
      </c>
      <c r="B118" s="240"/>
      <c r="C118" s="126"/>
      <c r="D118" s="178">
        <f>SUM(D104:D117)</f>
        <v>122500</v>
      </c>
      <c r="E118" s="140">
        <f>SUM(E104:E117)</f>
        <v>260121.6</v>
      </c>
      <c r="F118" s="178">
        <f>SUM(F104:F117)</f>
        <v>172000</v>
      </c>
    </row>
    <row r="119" spans="1:6" ht="13.5" customHeight="1">
      <c r="A119" s="197" t="s">
        <v>473</v>
      </c>
      <c r="B119" s="241"/>
      <c r="C119" s="159" t="s">
        <v>474</v>
      </c>
      <c r="D119" s="208">
        <v>0</v>
      </c>
      <c r="E119" s="191">
        <v>0</v>
      </c>
      <c r="F119" s="208">
        <v>0</v>
      </c>
    </row>
    <row r="120" spans="1:6" ht="13.5" customHeight="1">
      <c r="A120" s="198" t="s">
        <v>413</v>
      </c>
      <c r="B120" s="242"/>
      <c r="C120" s="157" t="s">
        <v>360</v>
      </c>
      <c r="D120" s="209">
        <v>15000</v>
      </c>
      <c r="E120" s="192">
        <v>1026</v>
      </c>
      <c r="F120" s="209">
        <v>0</v>
      </c>
    </row>
    <row r="121" spans="1:6" ht="13.5" customHeight="1">
      <c r="A121" s="198" t="s">
        <v>615</v>
      </c>
      <c r="B121" s="242"/>
      <c r="C121" s="157" t="s">
        <v>616</v>
      </c>
      <c r="D121" s="209">
        <v>0</v>
      </c>
      <c r="E121" s="192">
        <v>2000</v>
      </c>
      <c r="F121" s="209">
        <v>0</v>
      </c>
    </row>
    <row r="122" spans="1:6" ht="13.5" customHeight="1">
      <c r="A122" s="198" t="s">
        <v>537</v>
      </c>
      <c r="B122" s="242"/>
      <c r="C122" s="157" t="s">
        <v>538</v>
      </c>
      <c r="D122" s="209">
        <v>0</v>
      </c>
      <c r="E122" s="192">
        <v>1455</v>
      </c>
      <c r="F122" s="209">
        <v>1500</v>
      </c>
    </row>
    <row r="123" spans="1:6" ht="13.5" customHeight="1">
      <c r="A123" s="198" t="s">
        <v>475</v>
      </c>
      <c r="B123" s="242"/>
      <c r="C123" s="157" t="s">
        <v>476</v>
      </c>
      <c r="D123" s="209">
        <v>0</v>
      </c>
      <c r="E123" s="192">
        <v>6080</v>
      </c>
      <c r="F123" s="209">
        <v>0</v>
      </c>
    </row>
    <row r="124" spans="1:6" ht="13.5" customHeight="1">
      <c r="A124" s="198" t="s">
        <v>414</v>
      </c>
      <c r="B124" s="242"/>
      <c r="C124" s="157" t="s">
        <v>394</v>
      </c>
      <c r="D124" s="209">
        <v>15000</v>
      </c>
      <c r="E124" s="192">
        <v>0</v>
      </c>
      <c r="F124" s="209">
        <v>0</v>
      </c>
    </row>
    <row r="125" spans="1:6" ht="13.5" customHeight="1" thickBot="1">
      <c r="A125" s="199" t="s">
        <v>535</v>
      </c>
      <c r="B125" s="243"/>
      <c r="C125" s="158" t="s">
        <v>536</v>
      </c>
      <c r="D125" s="210">
        <v>25000</v>
      </c>
      <c r="E125" s="193">
        <v>45000</v>
      </c>
      <c r="F125" s="210">
        <v>25000</v>
      </c>
    </row>
    <row r="126" spans="1:6" ht="13.5" customHeight="1" thickBot="1">
      <c r="A126" s="313" t="s">
        <v>415</v>
      </c>
      <c r="B126" s="314"/>
      <c r="C126" s="307"/>
      <c r="D126" s="184">
        <f>SUM(D119:D125)</f>
        <v>55000</v>
      </c>
      <c r="E126" s="194">
        <f>SUM(E119:E125)</f>
        <v>55561</v>
      </c>
      <c r="F126" s="184">
        <f>SUM(F119:F125)</f>
        <v>26500</v>
      </c>
    </row>
    <row r="127" spans="1:6" ht="13.5" customHeight="1">
      <c r="A127" s="197" t="s">
        <v>416</v>
      </c>
      <c r="B127" s="241"/>
      <c r="C127" s="159" t="s">
        <v>417</v>
      </c>
      <c r="D127" s="208">
        <v>0</v>
      </c>
      <c r="E127" s="191">
        <v>7566.4</v>
      </c>
      <c r="F127" s="208">
        <v>0</v>
      </c>
    </row>
    <row r="128" spans="1:6" ht="13.5" customHeight="1" thickBot="1">
      <c r="A128" s="164" t="s">
        <v>416</v>
      </c>
      <c r="B128" s="244"/>
      <c r="C128" s="160" t="s">
        <v>395</v>
      </c>
      <c r="D128" s="211">
        <v>0</v>
      </c>
      <c r="E128" s="173">
        <v>0</v>
      </c>
      <c r="F128" s="211">
        <v>0</v>
      </c>
    </row>
    <row r="129" spans="1:6" ht="13.5" customHeight="1" thickBot="1">
      <c r="A129" s="313" t="s">
        <v>418</v>
      </c>
      <c r="B129" s="314"/>
      <c r="C129" s="315"/>
      <c r="D129" s="184">
        <f>SUM(D127:D128)</f>
        <v>0</v>
      </c>
      <c r="E129" s="194">
        <f>SUM(E127:E128)</f>
        <v>7566.4</v>
      </c>
      <c r="F129" s="184">
        <f>SUM(F127:F128)</f>
        <v>0</v>
      </c>
    </row>
    <row r="130" spans="1:6" ht="13.5" customHeight="1">
      <c r="A130" s="197" t="s">
        <v>573</v>
      </c>
      <c r="B130" s="241"/>
      <c r="C130" s="159" t="s">
        <v>321</v>
      </c>
      <c r="D130" s="208">
        <v>10000</v>
      </c>
      <c r="E130" s="191">
        <v>19182</v>
      </c>
      <c r="F130" s="208">
        <v>15000</v>
      </c>
    </row>
    <row r="131" spans="1:6" ht="13.5" customHeight="1">
      <c r="A131" s="197" t="s">
        <v>539</v>
      </c>
      <c r="B131" s="241"/>
      <c r="C131" s="159" t="s">
        <v>540</v>
      </c>
      <c r="D131" s="208">
        <v>0</v>
      </c>
      <c r="E131" s="191">
        <v>498</v>
      </c>
      <c r="F131" s="208">
        <v>0</v>
      </c>
    </row>
    <row r="132" spans="1:6" ht="13.5" customHeight="1">
      <c r="A132" s="197" t="s">
        <v>419</v>
      </c>
      <c r="B132" s="241"/>
      <c r="C132" s="159" t="s">
        <v>322</v>
      </c>
      <c r="D132" s="208">
        <v>45000</v>
      </c>
      <c r="E132" s="191">
        <v>26845</v>
      </c>
      <c r="F132" s="208">
        <v>25000</v>
      </c>
    </row>
    <row r="133" spans="1:6" ht="13.5" customHeight="1">
      <c r="A133" s="198" t="s">
        <v>541</v>
      </c>
      <c r="B133" s="242"/>
      <c r="C133" s="157" t="s">
        <v>542</v>
      </c>
      <c r="D133" s="209">
        <v>0</v>
      </c>
      <c r="E133" s="192">
        <v>0</v>
      </c>
      <c r="F133" s="209">
        <v>0</v>
      </c>
    </row>
    <row r="134" spans="1:6" ht="13.5" customHeight="1" thickBot="1">
      <c r="A134" s="164" t="s">
        <v>420</v>
      </c>
      <c r="B134" s="244"/>
      <c r="C134" s="160" t="s">
        <v>346</v>
      </c>
      <c r="D134" s="211">
        <v>0</v>
      </c>
      <c r="E134" s="173">
        <v>1253</v>
      </c>
      <c r="F134" s="211">
        <v>0</v>
      </c>
    </row>
    <row r="135" spans="1:6" ht="13.5" customHeight="1" thickBot="1">
      <c r="A135" s="313" t="s">
        <v>421</v>
      </c>
      <c r="B135" s="314"/>
      <c r="C135" s="308"/>
      <c r="D135" s="184">
        <f>SUM(D130:D134)</f>
        <v>55000</v>
      </c>
      <c r="E135" s="194">
        <f>SUM(E130:E134)</f>
        <v>47778</v>
      </c>
      <c r="F135" s="184">
        <f>SUM(F130:F134)</f>
        <v>40000</v>
      </c>
    </row>
    <row r="136" spans="1:6" ht="13.5" customHeight="1">
      <c r="A136" s="200" t="s">
        <v>422</v>
      </c>
      <c r="B136" s="245"/>
      <c r="C136" s="161" t="s">
        <v>543</v>
      </c>
      <c r="D136" s="212">
        <v>25000</v>
      </c>
      <c r="E136" s="191">
        <v>25000</v>
      </c>
      <c r="F136" s="212">
        <v>25000</v>
      </c>
    </row>
    <row r="137" spans="1:6" ht="13.5" customHeight="1" thickBot="1">
      <c r="A137" s="201" t="s">
        <v>422</v>
      </c>
      <c r="B137" s="246"/>
      <c r="C137" s="162" t="s">
        <v>423</v>
      </c>
      <c r="D137" s="213">
        <v>0</v>
      </c>
      <c r="E137" s="193">
        <v>0</v>
      </c>
      <c r="F137" s="213">
        <v>0</v>
      </c>
    </row>
    <row r="138" spans="1:6" ht="13.5" customHeight="1" thickBot="1">
      <c r="A138" s="313" t="s">
        <v>424</v>
      </c>
      <c r="B138" s="314"/>
      <c r="C138" s="315"/>
      <c r="D138" s="185">
        <f>SUM(D136:D137)</f>
        <v>25000</v>
      </c>
      <c r="E138" s="154">
        <f>SUM(E136:E137)</f>
        <v>25000</v>
      </c>
      <c r="F138" s="185">
        <f>SUM(F136:F137)</f>
        <v>25000</v>
      </c>
    </row>
    <row r="139" spans="1:6" ht="13.5" customHeight="1">
      <c r="A139" s="226" t="s">
        <v>477</v>
      </c>
      <c r="B139" s="247"/>
      <c r="C139" s="227" t="s">
        <v>478</v>
      </c>
      <c r="D139" s="256">
        <v>0</v>
      </c>
      <c r="E139" s="228">
        <v>0</v>
      </c>
      <c r="F139" s="256">
        <v>0</v>
      </c>
    </row>
    <row r="140" spans="1:6" ht="13.5" customHeight="1" thickBot="1">
      <c r="A140" s="202" t="s">
        <v>425</v>
      </c>
      <c r="B140" s="248"/>
      <c r="C140" s="163" t="s">
        <v>361</v>
      </c>
      <c r="D140" s="214">
        <v>0</v>
      </c>
      <c r="E140" s="173">
        <v>0</v>
      </c>
      <c r="F140" s="214">
        <v>0</v>
      </c>
    </row>
    <row r="141" spans="1:6" ht="13.5" customHeight="1" thickBot="1">
      <c r="A141" s="313" t="s">
        <v>426</v>
      </c>
      <c r="B141" s="314"/>
      <c r="C141" s="315"/>
      <c r="D141" s="185">
        <f>SUM(D140)</f>
        <v>0</v>
      </c>
      <c r="E141" s="154">
        <f>SUM(E139:E140)</f>
        <v>0</v>
      </c>
      <c r="F141" s="185">
        <f>SUM(F140)</f>
        <v>0</v>
      </c>
    </row>
    <row r="142" spans="1:6" ht="12.75" customHeight="1">
      <c r="A142" s="10" t="s">
        <v>257</v>
      </c>
      <c r="B142" s="107"/>
      <c r="C142" s="107" t="s">
        <v>260</v>
      </c>
      <c r="D142" s="177">
        <v>0</v>
      </c>
      <c r="E142" s="139">
        <v>38987</v>
      </c>
      <c r="F142" s="177">
        <v>0</v>
      </c>
    </row>
    <row r="143" spans="1:6" ht="12.75" customHeight="1">
      <c r="A143" s="15" t="s">
        <v>258</v>
      </c>
      <c r="B143" s="108"/>
      <c r="C143" s="108" t="s">
        <v>261</v>
      </c>
      <c r="D143" s="177">
        <v>0</v>
      </c>
      <c r="E143" s="139">
        <v>22713</v>
      </c>
      <c r="F143" s="177">
        <v>0</v>
      </c>
    </row>
    <row r="144" spans="1:6" ht="12.75" customHeight="1">
      <c r="A144" s="15" t="s">
        <v>259</v>
      </c>
      <c r="B144" s="108"/>
      <c r="C144" s="108" t="s">
        <v>262</v>
      </c>
      <c r="D144" s="177">
        <v>0</v>
      </c>
      <c r="E144" s="139">
        <v>29313</v>
      </c>
      <c r="F144" s="177">
        <v>0</v>
      </c>
    </row>
    <row r="145" spans="1:6" ht="12.75" customHeight="1">
      <c r="A145" s="15" t="s">
        <v>348</v>
      </c>
      <c r="B145" s="108"/>
      <c r="C145" s="108" t="s">
        <v>349</v>
      </c>
      <c r="D145" s="177">
        <v>0</v>
      </c>
      <c r="E145" s="139">
        <v>0</v>
      </c>
      <c r="F145" s="177">
        <v>0</v>
      </c>
    </row>
    <row r="146" spans="1:6" ht="12.75" customHeight="1">
      <c r="A146" s="15" t="s">
        <v>377</v>
      </c>
      <c r="B146" s="108"/>
      <c r="C146" s="108" t="s">
        <v>378</v>
      </c>
      <c r="D146" s="177">
        <v>0</v>
      </c>
      <c r="E146" s="139">
        <v>0</v>
      </c>
      <c r="F146" s="177">
        <v>0</v>
      </c>
    </row>
    <row r="147" spans="1:6" ht="12.75" customHeight="1">
      <c r="A147" s="15" t="s">
        <v>331</v>
      </c>
      <c r="B147" s="108"/>
      <c r="C147" s="108" t="s">
        <v>332</v>
      </c>
      <c r="D147" s="177">
        <v>15000</v>
      </c>
      <c r="E147" s="139">
        <v>1288</v>
      </c>
      <c r="F147" s="177">
        <v>0</v>
      </c>
    </row>
    <row r="148" spans="1:6" ht="12.75" customHeight="1">
      <c r="A148" s="15" t="s">
        <v>256</v>
      </c>
      <c r="B148" s="108"/>
      <c r="C148" s="108" t="s">
        <v>263</v>
      </c>
      <c r="D148" s="177">
        <v>10000</v>
      </c>
      <c r="E148" s="139">
        <v>0</v>
      </c>
      <c r="F148" s="177">
        <v>20000</v>
      </c>
    </row>
    <row r="149" spans="1:6" ht="12.75" customHeight="1" thickBot="1">
      <c r="A149" s="20" t="s">
        <v>544</v>
      </c>
      <c r="B149" s="109"/>
      <c r="C149" s="109" t="s">
        <v>545</v>
      </c>
      <c r="D149" s="177">
        <v>0</v>
      </c>
      <c r="E149" s="139">
        <v>0</v>
      </c>
      <c r="F149" s="177">
        <v>0</v>
      </c>
    </row>
    <row r="150" spans="1:6" ht="13.5" customHeight="1" thickBot="1">
      <c r="A150" s="125" t="s">
        <v>66</v>
      </c>
      <c r="B150" s="240"/>
      <c r="C150" s="126"/>
      <c r="D150" s="178">
        <f>SUM(D142:D149)</f>
        <v>25000</v>
      </c>
      <c r="E150" s="140">
        <f>SUM(E142:E149)</f>
        <v>92301</v>
      </c>
      <c r="F150" s="178">
        <f>SUM(F142:F149)</f>
        <v>20000</v>
      </c>
    </row>
    <row r="151" spans="1:6" ht="12.75" customHeight="1">
      <c r="A151" s="10" t="s">
        <v>67</v>
      </c>
      <c r="B151" s="107"/>
      <c r="C151" s="107" t="s">
        <v>264</v>
      </c>
      <c r="D151" s="177">
        <v>50000</v>
      </c>
      <c r="E151" s="139">
        <v>43213.4</v>
      </c>
      <c r="F151" s="177">
        <v>50000</v>
      </c>
    </row>
    <row r="152" spans="1:6" ht="12.75" customHeight="1">
      <c r="A152" s="29" t="s">
        <v>479</v>
      </c>
      <c r="B152" s="110"/>
      <c r="C152" s="110" t="s">
        <v>480</v>
      </c>
      <c r="D152" s="177">
        <v>20000</v>
      </c>
      <c r="E152" s="139">
        <v>6050</v>
      </c>
      <c r="F152" s="177">
        <v>35000</v>
      </c>
    </row>
    <row r="153" spans="1:6" ht="12.75" customHeight="1">
      <c r="A153" s="15" t="s">
        <v>350</v>
      </c>
      <c r="B153" s="108"/>
      <c r="C153" s="119" t="s">
        <v>351</v>
      </c>
      <c r="D153" s="177">
        <v>0</v>
      </c>
      <c r="E153" s="139">
        <v>0</v>
      </c>
      <c r="F153" s="177">
        <v>0</v>
      </c>
    </row>
    <row r="154" spans="1:6" ht="12.75" customHeight="1">
      <c r="A154" s="29" t="s">
        <v>481</v>
      </c>
      <c r="B154" s="110"/>
      <c r="C154" s="110" t="s">
        <v>482</v>
      </c>
      <c r="D154" s="177">
        <v>0</v>
      </c>
      <c r="E154" s="139">
        <v>0</v>
      </c>
      <c r="F154" s="177">
        <v>0</v>
      </c>
    </row>
    <row r="155" spans="1:6" ht="12.75" customHeight="1" thickBot="1">
      <c r="A155" s="20" t="s">
        <v>324</v>
      </c>
      <c r="B155" s="109"/>
      <c r="C155" s="109" t="s">
        <v>265</v>
      </c>
      <c r="D155" s="177">
        <v>55000</v>
      </c>
      <c r="E155" s="139">
        <v>61208</v>
      </c>
      <c r="F155" s="177">
        <v>55000</v>
      </c>
    </row>
    <row r="156" spans="1:6" ht="13.5" customHeight="1" thickBot="1">
      <c r="A156" s="125" t="s">
        <v>266</v>
      </c>
      <c r="B156" s="240"/>
      <c r="C156" s="126"/>
      <c r="D156" s="178">
        <f>SUM(D151:D155)</f>
        <v>125000</v>
      </c>
      <c r="E156" s="140">
        <f>SUM(E151:E155)</f>
        <v>110471.4</v>
      </c>
      <c r="F156" s="178">
        <f>SUM(F151:F155)</f>
        <v>140000</v>
      </c>
    </row>
    <row r="157" spans="1:6" ht="13.5" customHeight="1" thickBot="1">
      <c r="A157" s="166" t="s">
        <v>427</v>
      </c>
      <c r="B157" s="167"/>
      <c r="C157" s="167" t="s">
        <v>429</v>
      </c>
      <c r="D157" s="215">
        <v>0</v>
      </c>
      <c r="E157" s="168">
        <v>0</v>
      </c>
      <c r="F157" s="215">
        <v>0</v>
      </c>
    </row>
    <row r="158" spans="1:6" ht="13.5" customHeight="1" thickBot="1">
      <c r="A158" s="305" t="s">
        <v>428</v>
      </c>
      <c r="B158" s="306"/>
      <c r="C158" s="316"/>
      <c r="D158" s="185">
        <f>SUM(D157)</f>
        <v>0</v>
      </c>
      <c r="E158" s="154">
        <f>SUM(E157)</f>
        <v>0</v>
      </c>
      <c r="F158" s="185">
        <f>SUM(F157)</f>
        <v>0</v>
      </c>
    </row>
    <row r="159" spans="1:6" ht="13.5" customHeight="1" thickBot="1">
      <c r="A159" s="164" t="s">
        <v>430</v>
      </c>
      <c r="B159" s="244"/>
      <c r="C159" s="160" t="s">
        <v>320</v>
      </c>
      <c r="D159" s="211">
        <v>35000</v>
      </c>
      <c r="E159" s="173">
        <v>70180</v>
      </c>
      <c r="F159" s="211">
        <v>0</v>
      </c>
    </row>
    <row r="160" spans="1:6" ht="13.5" customHeight="1" thickBot="1">
      <c r="A160" s="305" t="s">
        <v>431</v>
      </c>
      <c r="B160" s="306"/>
      <c r="C160" s="308"/>
      <c r="D160" s="185">
        <f>SUM(D159)</f>
        <v>35000</v>
      </c>
      <c r="E160" s="154">
        <f>SUM(E159)</f>
        <v>70180</v>
      </c>
      <c r="F160" s="185">
        <f>SUM(F159)</f>
        <v>0</v>
      </c>
    </row>
    <row r="161" spans="1:6" ht="12.75" customHeight="1">
      <c r="A161" s="10" t="s">
        <v>267</v>
      </c>
      <c r="B161" s="107"/>
      <c r="C161" s="107" t="s">
        <v>369</v>
      </c>
      <c r="D161" s="177">
        <v>5000</v>
      </c>
      <c r="E161" s="139">
        <v>0</v>
      </c>
      <c r="F161" s="177">
        <v>0</v>
      </c>
    </row>
    <row r="162" spans="1:6" ht="12.75" customHeight="1">
      <c r="A162" s="10" t="s">
        <v>386</v>
      </c>
      <c r="B162" s="107"/>
      <c r="C162" s="107" t="s">
        <v>387</v>
      </c>
      <c r="D162" s="177">
        <v>0</v>
      </c>
      <c r="E162" s="139">
        <v>0</v>
      </c>
      <c r="F162" s="177">
        <v>0</v>
      </c>
    </row>
    <row r="163" spans="1:6" ht="12.75" customHeight="1">
      <c r="A163" s="15" t="s">
        <v>268</v>
      </c>
      <c r="B163" s="108"/>
      <c r="C163" s="108" t="s">
        <v>370</v>
      </c>
      <c r="D163" s="177">
        <v>0</v>
      </c>
      <c r="E163" s="139">
        <v>13879</v>
      </c>
      <c r="F163" s="177">
        <v>0</v>
      </c>
    </row>
    <row r="164" spans="1:6" ht="12.75" customHeight="1">
      <c r="A164" s="15" t="s">
        <v>617</v>
      </c>
      <c r="B164" s="108"/>
      <c r="C164" s="108" t="s">
        <v>547</v>
      </c>
      <c r="D164" s="177">
        <v>0</v>
      </c>
      <c r="E164" s="139">
        <v>3000</v>
      </c>
      <c r="F164" s="177">
        <v>0</v>
      </c>
    </row>
    <row r="165" spans="1:6" ht="12.75" customHeight="1">
      <c r="A165" s="15" t="s">
        <v>269</v>
      </c>
      <c r="B165" s="108"/>
      <c r="C165" s="108" t="s">
        <v>270</v>
      </c>
      <c r="D165" s="177">
        <v>0</v>
      </c>
      <c r="E165" s="139">
        <v>48905</v>
      </c>
      <c r="F165" s="177">
        <v>0</v>
      </c>
    </row>
    <row r="166" spans="1:6" ht="12.75" customHeight="1">
      <c r="A166" s="15" t="s">
        <v>271</v>
      </c>
      <c r="B166" s="108"/>
      <c r="C166" s="108" t="s">
        <v>272</v>
      </c>
      <c r="D166" s="177">
        <v>15000</v>
      </c>
      <c r="E166" s="139">
        <v>22822</v>
      </c>
      <c r="F166" s="177">
        <v>15000</v>
      </c>
    </row>
    <row r="167" spans="1:6" ht="12.75" customHeight="1">
      <c r="A167" s="15" t="s">
        <v>76</v>
      </c>
      <c r="B167" s="108"/>
      <c r="C167" s="108" t="s">
        <v>273</v>
      </c>
      <c r="D167" s="177">
        <v>15000</v>
      </c>
      <c r="E167" s="139">
        <v>0</v>
      </c>
      <c r="F167" s="177">
        <v>25000</v>
      </c>
    </row>
    <row r="168" spans="1:6" ht="12.75" customHeight="1" thickBot="1">
      <c r="A168" s="20" t="s">
        <v>546</v>
      </c>
      <c r="B168" s="109"/>
      <c r="C168" s="109" t="s">
        <v>483</v>
      </c>
      <c r="D168" s="183">
        <v>0</v>
      </c>
      <c r="E168" s="142">
        <v>1000</v>
      </c>
      <c r="F168" s="183">
        <v>0</v>
      </c>
    </row>
    <row r="169" spans="1:6" ht="13.5" customHeight="1" thickBot="1">
      <c r="A169" s="169" t="s">
        <v>79</v>
      </c>
      <c r="B169" s="289"/>
      <c r="C169" s="170"/>
      <c r="D169" s="178">
        <f>SUM(D161:D168)</f>
        <v>35000</v>
      </c>
      <c r="E169" s="140">
        <f>SUM(E161:E168)</f>
        <v>89606</v>
      </c>
      <c r="F169" s="178">
        <f>SUM(F161:F168)</f>
        <v>40000</v>
      </c>
    </row>
    <row r="170" spans="1:6" ht="13.5" customHeight="1">
      <c r="A170" s="197" t="s">
        <v>433</v>
      </c>
      <c r="B170" s="241"/>
      <c r="C170" s="159" t="s">
        <v>434</v>
      </c>
      <c r="D170" s="208">
        <v>0</v>
      </c>
      <c r="E170" s="191">
        <v>0</v>
      </c>
      <c r="F170" s="208">
        <v>0</v>
      </c>
    </row>
    <row r="171" spans="1:6" ht="13.5" customHeight="1">
      <c r="A171" s="164" t="s">
        <v>548</v>
      </c>
      <c r="B171" s="244"/>
      <c r="C171" s="160" t="s">
        <v>549</v>
      </c>
      <c r="D171" s="211">
        <v>0</v>
      </c>
      <c r="E171" s="173">
        <v>0</v>
      </c>
      <c r="F171" s="211">
        <v>0</v>
      </c>
    </row>
    <row r="172" spans="1:6" ht="13.5" customHeight="1" thickBot="1">
      <c r="A172" s="199" t="s">
        <v>435</v>
      </c>
      <c r="B172" s="243"/>
      <c r="C172" s="158" t="s">
        <v>274</v>
      </c>
      <c r="D172" s="210">
        <v>480000</v>
      </c>
      <c r="E172" s="193">
        <v>439668</v>
      </c>
      <c r="F172" s="210">
        <v>440000</v>
      </c>
    </row>
    <row r="173" spans="1:6" ht="13.5" customHeight="1" thickBot="1">
      <c r="A173" s="309" t="s">
        <v>432</v>
      </c>
      <c r="B173" s="310"/>
      <c r="C173" s="311"/>
      <c r="D173" s="285">
        <f>SUM(D170:D172)</f>
        <v>480000</v>
      </c>
      <c r="E173" s="286">
        <f>SUM(E170:E172)</f>
        <v>439668</v>
      </c>
      <c r="F173" s="285">
        <f>SUM(F170:F172)</f>
        <v>440000</v>
      </c>
    </row>
    <row r="174" spans="1:6" ht="13.5" customHeight="1">
      <c r="A174" s="294" t="s">
        <v>618</v>
      </c>
      <c r="B174" s="288"/>
      <c r="C174" s="271" t="s">
        <v>620</v>
      </c>
      <c r="D174" s="295">
        <v>0</v>
      </c>
      <c r="E174" s="296">
        <v>21128</v>
      </c>
      <c r="F174" s="297">
        <v>25000</v>
      </c>
    </row>
    <row r="175" spans="1:6" ht="13.5" customHeight="1" thickBot="1">
      <c r="A175" s="201" t="s">
        <v>621</v>
      </c>
      <c r="B175" s="287"/>
      <c r="C175" s="162" t="s">
        <v>622</v>
      </c>
      <c r="D175" s="298">
        <v>0</v>
      </c>
      <c r="E175" s="299">
        <v>24200</v>
      </c>
      <c r="F175" s="300">
        <v>25000</v>
      </c>
    </row>
    <row r="176" spans="1:6" ht="13.5" customHeight="1" thickBot="1">
      <c r="A176" s="290" t="s">
        <v>619</v>
      </c>
      <c r="B176" s="291"/>
      <c r="C176" s="292"/>
      <c r="D176" s="293">
        <v>0</v>
      </c>
      <c r="E176" s="293">
        <f>SUM(E174:E175)</f>
        <v>45328</v>
      </c>
      <c r="F176" s="293">
        <f>SUM(F174:F175)</f>
        <v>50000</v>
      </c>
    </row>
    <row r="177" spans="1:6" ht="12.75" customHeight="1">
      <c r="A177" s="29" t="s">
        <v>81</v>
      </c>
      <c r="B177" s="110"/>
      <c r="C177" s="110" t="s">
        <v>275</v>
      </c>
      <c r="D177" s="183">
        <v>17400</v>
      </c>
      <c r="E177" s="143">
        <v>19675</v>
      </c>
      <c r="F177" s="183">
        <v>22200</v>
      </c>
    </row>
    <row r="178" spans="1:6" ht="12.75" customHeight="1">
      <c r="A178" s="15" t="s">
        <v>436</v>
      </c>
      <c r="B178" s="115"/>
      <c r="C178" s="120" t="s">
        <v>437</v>
      </c>
      <c r="D178" s="182">
        <v>0</v>
      </c>
      <c r="E178" s="144">
        <v>0</v>
      </c>
      <c r="F178" s="182">
        <v>0</v>
      </c>
    </row>
    <row r="179" spans="1:6" ht="12.75" customHeight="1">
      <c r="A179" s="10" t="s">
        <v>333</v>
      </c>
      <c r="B179" s="107"/>
      <c r="C179" s="107" t="s">
        <v>334</v>
      </c>
      <c r="D179" s="177">
        <v>0</v>
      </c>
      <c r="E179" s="145">
        <v>0</v>
      </c>
      <c r="F179" s="177">
        <v>0</v>
      </c>
    </row>
    <row r="180" spans="1:6" ht="12.75" customHeight="1">
      <c r="A180" s="15" t="s">
        <v>83</v>
      </c>
      <c r="B180" s="108"/>
      <c r="C180" s="108" t="s">
        <v>277</v>
      </c>
      <c r="D180" s="177">
        <v>20000</v>
      </c>
      <c r="E180" s="145">
        <v>17076</v>
      </c>
      <c r="F180" s="177">
        <v>20000</v>
      </c>
    </row>
    <row r="181" spans="1:6" ht="12.75" customHeight="1" thickBot="1">
      <c r="A181" s="20" t="s">
        <v>276</v>
      </c>
      <c r="B181" s="109"/>
      <c r="C181" s="109" t="s">
        <v>278</v>
      </c>
      <c r="D181" s="183">
        <v>215000</v>
      </c>
      <c r="E181" s="143">
        <v>233723</v>
      </c>
      <c r="F181" s="183">
        <v>220000</v>
      </c>
    </row>
    <row r="182" spans="1:6" ht="13.5" customHeight="1" thickBot="1">
      <c r="A182" s="125" t="s">
        <v>84</v>
      </c>
      <c r="B182" s="240"/>
      <c r="C182" s="126"/>
      <c r="D182" s="178">
        <f>SUM(D177:D181)</f>
        <v>252400</v>
      </c>
      <c r="E182" s="140">
        <f>SUM(E177:E181)</f>
        <v>270474</v>
      </c>
      <c r="F182" s="178">
        <f>SUM(F177:F181)</f>
        <v>262200</v>
      </c>
    </row>
    <row r="183" spans="1:6" ht="13.5" customHeight="1">
      <c r="A183" s="166" t="s">
        <v>438</v>
      </c>
      <c r="B183" s="167"/>
      <c r="C183" s="167" t="s">
        <v>442</v>
      </c>
      <c r="D183" s="216">
        <v>0</v>
      </c>
      <c r="E183" s="168">
        <v>313787</v>
      </c>
      <c r="F183" s="216">
        <v>225000</v>
      </c>
    </row>
    <row r="184" spans="1:6" ht="13.5" customHeight="1">
      <c r="A184" s="198" t="s">
        <v>439</v>
      </c>
      <c r="B184" s="242"/>
      <c r="C184" s="157" t="s">
        <v>339</v>
      </c>
      <c r="D184" s="217">
        <v>8500</v>
      </c>
      <c r="E184" s="192">
        <v>116635</v>
      </c>
      <c r="F184" s="217">
        <v>28500</v>
      </c>
    </row>
    <row r="185" spans="1:6" ht="13.5" customHeight="1">
      <c r="A185" s="198" t="s">
        <v>440</v>
      </c>
      <c r="B185" s="242"/>
      <c r="C185" s="157" t="s">
        <v>443</v>
      </c>
      <c r="D185" s="217">
        <v>0</v>
      </c>
      <c r="E185" s="192">
        <v>79867</v>
      </c>
      <c r="F185" s="217">
        <v>55500</v>
      </c>
    </row>
    <row r="186" spans="1:6" ht="13.5" customHeight="1">
      <c r="A186" s="198" t="s">
        <v>441</v>
      </c>
      <c r="B186" s="242"/>
      <c r="C186" s="157" t="s">
        <v>444</v>
      </c>
      <c r="D186" s="217">
        <v>0</v>
      </c>
      <c r="E186" s="192">
        <v>28750</v>
      </c>
      <c r="F186" s="217">
        <v>20500</v>
      </c>
    </row>
    <row r="187" spans="1:6" ht="13.5" customHeight="1">
      <c r="A187" s="198" t="s">
        <v>629</v>
      </c>
      <c r="B187" s="242"/>
      <c r="C187" s="157" t="s">
        <v>630</v>
      </c>
      <c r="D187" s="217">
        <v>0</v>
      </c>
      <c r="E187" s="192">
        <v>1463</v>
      </c>
      <c r="F187" s="217">
        <v>3000</v>
      </c>
    </row>
    <row r="188" spans="1:6" ht="13.5" customHeight="1">
      <c r="A188" s="198" t="s">
        <v>550</v>
      </c>
      <c r="B188" s="242"/>
      <c r="C188" s="157" t="s">
        <v>551</v>
      </c>
      <c r="D188" s="217">
        <v>0</v>
      </c>
      <c r="E188" s="192">
        <v>1596</v>
      </c>
      <c r="F188" s="217">
        <v>5000</v>
      </c>
    </row>
    <row r="189" spans="1:6" ht="13.5" customHeight="1">
      <c r="A189" s="198" t="s">
        <v>445</v>
      </c>
      <c r="B189" s="242"/>
      <c r="C189" s="157" t="s">
        <v>448</v>
      </c>
      <c r="D189" s="217">
        <v>0</v>
      </c>
      <c r="E189" s="192">
        <v>34131</v>
      </c>
      <c r="F189" s="217">
        <v>0</v>
      </c>
    </row>
    <row r="190" spans="1:6" ht="13.5" customHeight="1">
      <c r="A190" s="198" t="s">
        <v>446</v>
      </c>
      <c r="B190" s="242"/>
      <c r="C190" s="157" t="s">
        <v>352</v>
      </c>
      <c r="D190" s="217">
        <v>0</v>
      </c>
      <c r="E190" s="192">
        <v>19440</v>
      </c>
      <c r="F190" s="217">
        <v>20000</v>
      </c>
    </row>
    <row r="191" spans="1:6" ht="13.5" customHeight="1">
      <c r="A191" s="198" t="s">
        <v>623</v>
      </c>
      <c r="B191" s="242"/>
      <c r="C191" s="157" t="s">
        <v>624</v>
      </c>
      <c r="D191" s="217">
        <v>0</v>
      </c>
      <c r="E191" s="192">
        <v>785</v>
      </c>
      <c r="F191" s="217">
        <v>0</v>
      </c>
    </row>
    <row r="192" spans="1:6" ht="13.5" customHeight="1">
      <c r="A192" s="198" t="s">
        <v>625</v>
      </c>
      <c r="B192" s="242"/>
      <c r="C192" s="157" t="s">
        <v>626</v>
      </c>
      <c r="D192" s="217">
        <v>0</v>
      </c>
      <c r="E192" s="192">
        <v>1000</v>
      </c>
      <c r="F192" s="217">
        <v>0</v>
      </c>
    </row>
    <row r="193" spans="1:6" ht="13.5" customHeight="1">
      <c r="A193" s="198" t="s">
        <v>628</v>
      </c>
      <c r="B193" s="242"/>
      <c r="C193" s="157" t="s">
        <v>627</v>
      </c>
      <c r="D193" s="217">
        <v>0</v>
      </c>
      <c r="E193" s="192">
        <v>2090</v>
      </c>
      <c r="F193" s="217">
        <v>15000</v>
      </c>
    </row>
    <row r="194" spans="1:6" ht="13.5" customHeight="1">
      <c r="A194" s="198" t="s">
        <v>447</v>
      </c>
      <c r="B194" s="242"/>
      <c r="C194" s="157" t="s">
        <v>449</v>
      </c>
      <c r="D194" s="217">
        <v>0</v>
      </c>
      <c r="E194" s="192">
        <v>35197</v>
      </c>
      <c r="F194" s="217">
        <v>25000</v>
      </c>
    </row>
    <row r="195" spans="1:6" ht="13.5" customHeight="1">
      <c r="A195" s="199" t="s">
        <v>655</v>
      </c>
      <c r="B195" s="243"/>
      <c r="C195" s="158" t="s">
        <v>279</v>
      </c>
      <c r="D195" s="218">
        <v>0</v>
      </c>
      <c r="E195" s="193">
        <v>0</v>
      </c>
      <c r="F195" s="218">
        <v>1423932</v>
      </c>
    </row>
    <row r="196" spans="1:6" ht="13.5" customHeight="1" thickBot="1">
      <c r="A196" s="199" t="s">
        <v>450</v>
      </c>
      <c r="B196" s="243"/>
      <c r="C196" s="158" t="s">
        <v>279</v>
      </c>
      <c r="D196" s="218">
        <v>60000</v>
      </c>
      <c r="E196" s="193">
        <v>59824</v>
      </c>
      <c r="F196" s="218">
        <v>60000</v>
      </c>
    </row>
    <row r="197" spans="1:6" ht="13.5" customHeight="1" thickBot="1">
      <c r="A197" s="305" t="s">
        <v>451</v>
      </c>
      <c r="B197" s="306"/>
      <c r="C197" s="312"/>
      <c r="D197" s="185">
        <f>SUM(D183:D196)</f>
        <v>68500</v>
      </c>
      <c r="E197" s="140">
        <f>SUM(E183:E196)</f>
        <v>694565</v>
      </c>
      <c r="F197" s="185">
        <f>SUM(F183:F196)</f>
        <v>1881432</v>
      </c>
    </row>
    <row r="198" spans="1:6" ht="13.5" customHeight="1">
      <c r="A198" s="203" t="s">
        <v>640</v>
      </c>
      <c r="B198" s="249"/>
      <c r="C198" s="161" t="s">
        <v>641</v>
      </c>
      <c r="D198" s="219">
        <v>0</v>
      </c>
      <c r="E198" s="145">
        <v>6504</v>
      </c>
      <c r="F198" s="219">
        <v>0</v>
      </c>
    </row>
    <row r="199" spans="1:6" ht="13.5" customHeight="1" thickBot="1">
      <c r="A199" s="201" t="s">
        <v>640</v>
      </c>
      <c r="B199" s="246"/>
      <c r="C199" s="162">
        <v>3742</v>
      </c>
      <c r="D199" s="220">
        <v>0</v>
      </c>
      <c r="E199" s="193">
        <v>0</v>
      </c>
      <c r="F199" s="220">
        <v>0</v>
      </c>
    </row>
    <row r="200" spans="1:6" ht="13.5" customHeight="1" thickBot="1">
      <c r="A200" s="305" t="s">
        <v>452</v>
      </c>
      <c r="B200" s="306"/>
      <c r="C200" s="308"/>
      <c r="D200" s="185">
        <f>SUM(D198:D199)</f>
        <v>0</v>
      </c>
      <c r="E200" s="154">
        <f>SUM(E198:E199)</f>
        <v>6504</v>
      </c>
      <c r="F200" s="185">
        <f>SUM(F198:F199)</f>
        <v>0</v>
      </c>
    </row>
    <row r="201" spans="1:6" ht="13.5" customHeight="1">
      <c r="A201" s="226" t="s">
        <v>552</v>
      </c>
      <c r="B201" s="270"/>
      <c r="C201" s="271" t="s">
        <v>553</v>
      </c>
      <c r="D201" s="256">
        <v>0</v>
      </c>
      <c r="E201" s="228">
        <v>68000</v>
      </c>
      <c r="F201" s="256">
        <v>0</v>
      </c>
    </row>
    <row r="202" spans="1:6" ht="13.5" customHeight="1" thickBot="1">
      <c r="A202" s="204" t="s">
        <v>453</v>
      </c>
      <c r="B202" s="250"/>
      <c r="C202" s="172" t="s">
        <v>388</v>
      </c>
      <c r="D202" s="221">
        <v>50000</v>
      </c>
      <c r="E202" s="143">
        <v>0</v>
      </c>
      <c r="F202" s="221">
        <v>50000</v>
      </c>
    </row>
    <row r="203" spans="1:6" ht="13.5" customHeight="1" thickBot="1">
      <c r="A203" s="305" t="s">
        <v>454</v>
      </c>
      <c r="B203" s="306"/>
      <c r="C203" s="307"/>
      <c r="D203" s="185">
        <f>SUM(D201:D202)</f>
        <v>50000</v>
      </c>
      <c r="E203" s="154">
        <f>SUM(E201:E202)</f>
        <v>68000</v>
      </c>
      <c r="F203" s="185">
        <f>SUM(F201:F202)</f>
        <v>50000</v>
      </c>
    </row>
    <row r="204" spans="1:6" ht="13.5" customHeight="1" thickBot="1">
      <c r="A204" s="204" t="s">
        <v>642</v>
      </c>
      <c r="B204" s="250"/>
      <c r="C204" s="172" t="s">
        <v>631</v>
      </c>
      <c r="D204" s="221">
        <v>0</v>
      </c>
      <c r="E204" s="143">
        <v>16000</v>
      </c>
      <c r="F204" s="221">
        <v>20000</v>
      </c>
    </row>
    <row r="205" spans="1:6" ht="13.5" customHeight="1" thickBot="1">
      <c r="A205" s="305" t="s">
        <v>642</v>
      </c>
      <c r="B205" s="306"/>
      <c r="C205" s="307"/>
      <c r="D205" s="194">
        <f>SUM(D204)</f>
        <v>0</v>
      </c>
      <c r="E205" s="194">
        <f>SUM(E204)</f>
        <v>16000</v>
      </c>
      <c r="F205" s="194">
        <f>SUM(F204)</f>
        <v>20000</v>
      </c>
    </row>
    <row r="206" spans="1:6" ht="13.5" customHeight="1">
      <c r="A206" s="203" t="s">
        <v>492</v>
      </c>
      <c r="B206" s="279"/>
      <c r="C206" s="280" t="s">
        <v>493</v>
      </c>
      <c r="D206" s="222">
        <v>0</v>
      </c>
      <c r="E206" s="145">
        <v>0</v>
      </c>
      <c r="F206" s="222">
        <v>0</v>
      </c>
    </row>
    <row r="207" spans="1:6" ht="13.5" customHeight="1">
      <c r="A207" s="203" t="s">
        <v>494</v>
      </c>
      <c r="B207" s="279">
        <v>17048</v>
      </c>
      <c r="C207" s="281" t="s">
        <v>495</v>
      </c>
      <c r="D207" s="222">
        <v>0</v>
      </c>
      <c r="E207" s="145">
        <v>0</v>
      </c>
      <c r="F207" s="222">
        <v>0</v>
      </c>
    </row>
    <row r="208" spans="1:6" ht="13.5" customHeight="1">
      <c r="A208" s="203" t="s">
        <v>575</v>
      </c>
      <c r="B208" s="279"/>
      <c r="C208" s="281" t="s">
        <v>496</v>
      </c>
      <c r="D208" s="222">
        <v>25000</v>
      </c>
      <c r="E208" s="145">
        <v>49666</v>
      </c>
      <c r="F208" s="222">
        <v>0</v>
      </c>
    </row>
    <row r="209" spans="1:6" ht="13.5" customHeight="1">
      <c r="A209" s="203" t="s">
        <v>579</v>
      </c>
      <c r="B209" s="279"/>
      <c r="C209" s="281" t="s">
        <v>576</v>
      </c>
      <c r="D209" s="222">
        <v>25000</v>
      </c>
      <c r="E209" s="145">
        <v>31944</v>
      </c>
      <c r="F209" s="222">
        <v>10000</v>
      </c>
    </row>
    <row r="210" spans="1:6" ht="13.5" customHeight="1">
      <c r="A210" s="203" t="s">
        <v>577</v>
      </c>
      <c r="B210" s="279"/>
      <c r="C210" s="281" t="s">
        <v>578</v>
      </c>
      <c r="D210" s="222">
        <v>15000</v>
      </c>
      <c r="E210" s="145">
        <v>13952</v>
      </c>
      <c r="F210" s="222">
        <v>15000</v>
      </c>
    </row>
    <row r="211" spans="1:6" ht="13.5" customHeight="1">
      <c r="A211" s="203" t="s">
        <v>580</v>
      </c>
      <c r="B211" s="279"/>
      <c r="C211" s="281" t="s">
        <v>582</v>
      </c>
      <c r="D211" s="222">
        <v>20000</v>
      </c>
      <c r="E211" s="145">
        <v>9070.65</v>
      </c>
      <c r="F211" s="222">
        <v>10000</v>
      </c>
    </row>
    <row r="212" spans="1:6" ht="13.5" customHeight="1" thickBot="1">
      <c r="A212" s="203" t="s">
        <v>581</v>
      </c>
      <c r="B212" s="279"/>
      <c r="C212" s="281" t="s">
        <v>583</v>
      </c>
      <c r="D212" s="222">
        <v>12500</v>
      </c>
      <c r="E212" s="145">
        <v>810</v>
      </c>
      <c r="F212" s="222">
        <v>15000</v>
      </c>
    </row>
    <row r="213" spans="1:6" ht="13.5" customHeight="1" thickBot="1">
      <c r="A213" s="305" t="s">
        <v>455</v>
      </c>
      <c r="B213" s="306"/>
      <c r="C213" s="307"/>
      <c r="D213" s="185">
        <f>SUM(D206:D212)</f>
        <v>97500</v>
      </c>
      <c r="E213" s="154">
        <f>SUM(E206:E212)</f>
        <v>105442.65</v>
      </c>
      <c r="F213" s="185">
        <f>SUM(F206:F212)</f>
        <v>50000</v>
      </c>
    </row>
    <row r="214" spans="1:6" ht="12.75" customHeight="1">
      <c r="A214" s="151" t="s">
        <v>325</v>
      </c>
      <c r="B214" s="251"/>
      <c r="C214" s="275" t="s">
        <v>326</v>
      </c>
      <c r="D214" s="177">
        <v>35000</v>
      </c>
      <c r="E214" s="139">
        <v>18132</v>
      </c>
      <c r="F214" s="177">
        <v>20000</v>
      </c>
    </row>
    <row r="215" spans="1:6" ht="12.75" customHeight="1">
      <c r="A215" s="15" t="s">
        <v>90</v>
      </c>
      <c r="B215" s="108"/>
      <c r="C215" s="119" t="s">
        <v>280</v>
      </c>
      <c r="D215" s="177">
        <v>15000</v>
      </c>
      <c r="E215" s="139">
        <v>31659.87</v>
      </c>
      <c r="F215" s="177">
        <v>20000</v>
      </c>
    </row>
    <row r="216" spans="1:6" ht="12.75" customHeight="1">
      <c r="A216" s="15" t="s">
        <v>91</v>
      </c>
      <c r="B216" s="108"/>
      <c r="C216" s="119" t="s">
        <v>281</v>
      </c>
      <c r="D216" s="177">
        <v>1000</v>
      </c>
      <c r="E216" s="139">
        <v>-18</v>
      </c>
      <c r="F216" s="177">
        <v>2000</v>
      </c>
    </row>
    <row r="217" spans="1:6" ht="12.75" customHeight="1">
      <c r="A217" s="15" t="s">
        <v>92</v>
      </c>
      <c r="B217" s="108"/>
      <c r="C217" s="119" t="s">
        <v>282</v>
      </c>
      <c r="D217" s="177">
        <v>11000</v>
      </c>
      <c r="E217" s="139">
        <v>11935.7</v>
      </c>
      <c r="F217" s="177">
        <v>10000</v>
      </c>
    </row>
    <row r="218" spans="1:6" ht="12.75" customHeight="1">
      <c r="A218" s="15" t="s">
        <v>554</v>
      </c>
      <c r="B218" s="108"/>
      <c r="C218" s="119" t="s">
        <v>555</v>
      </c>
      <c r="D218" s="177">
        <v>0</v>
      </c>
      <c r="E218" s="139">
        <v>0</v>
      </c>
      <c r="F218" s="177">
        <v>0</v>
      </c>
    </row>
    <row r="219" spans="1:6" ht="12.75" customHeight="1">
      <c r="A219" s="15" t="s">
        <v>379</v>
      </c>
      <c r="B219" s="108"/>
      <c r="C219" s="119" t="s">
        <v>380</v>
      </c>
      <c r="D219" s="177">
        <v>10500</v>
      </c>
      <c r="E219" s="139">
        <v>9000</v>
      </c>
      <c r="F219" s="177">
        <v>10500</v>
      </c>
    </row>
    <row r="220" spans="1:6" ht="12.75" customHeight="1">
      <c r="A220" s="15" t="s">
        <v>556</v>
      </c>
      <c r="B220" s="108"/>
      <c r="C220" s="119" t="s">
        <v>557</v>
      </c>
      <c r="D220" s="177">
        <v>0</v>
      </c>
      <c r="E220" s="139">
        <v>0</v>
      </c>
      <c r="F220" s="177">
        <v>0</v>
      </c>
    </row>
    <row r="221" spans="1:6" ht="12.75" customHeight="1">
      <c r="A221" s="15" t="s">
        <v>632</v>
      </c>
      <c r="B221" s="108"/>
      <c r="C221" s="119" t="s">
        <v>633</v>
      </c>
      <c r="D221" s="177">
        <v>0</v>
      </c>
      <c r="E221" s="139">
        <v>39212</v>
      </c>
      <c r="F221" s="177">
        <v>0</v>
      </c>
    </row>
    <row r="222" spans="1:6" ht="12.75" customHeight="1">
      <c r="A222" s="15" t="s">
        <v>93</v>
      </c>
      <c r="B222" s="108"/>
      <c r="C222" s="119" t="s">
        <v>283</v>
      </c>
      <c r="D222" s="177">
        <v>25000</v>
      </c>
      <c r="E222" s="139">
        <v>12192</v>
      </c>
      <c r="F222" s="177">
        <v>25000</v>
      </c>
    </row>
    <row r="223" spans="1:6" ht="12.75" customHeight="1">
      <c r="A223" s="15" t="s">
        <v>456</v>
      </c>
      <c r="B223" s="108"/>
      <c r="C223" s="119" t="s">
        <v>457</v>
      </c>
      <c r="D223" s="177">
        <v>1800</v>
      </c>
      <c r="E223" s="139">
        <v>1800</v>
      </c>
      <c r="F223" s="177">
        <v>1800</v>
      </c>
    </row>
    <row r="224" spans="1:6" ht="12.75" customHeight="1">
      <c r="A224" s="15" t="s">
        <v>284</v>
      </c>
      <c r="B224" s="108"/>
      <c r="C224" s="119" t="s">
        <v>285</v>
      </c>
      <c r="D224" s="177">
        <v>25000</v>
      </c>
      <c r="E224" s="139">
        <v>10375</v>
      </c>
      <c r="F224" s="177">
        <v>25000</v>
      </c>
    </row>
    <row r="225" spans="1:6" ht="12.75" customHeight="1">
      <c r="A225" s="15" t="s">
        <v>558</v>
      </c>
      <c r="B225" s="108"/>
      <c r="C225" s="119" t="s">
        <v>559</v>
      </c>
      <c r="D225" s="177">
        <v>0</v>
      </c>
      <c r="E225" s="139">
        <v>3596.6</v>
      </c>
      <c r="F225" s="177">
        <v>5000</v>
      </c>
    </row>
    <row r="226" spans="1:6" ht="12.75" customHeight="1">
      <c r="A226" s="33" t="s">
        <v>391</v>
      </c>
      <c r="B226" s="112"/>
      <c r="C226" s="277" t="s">
        <v>392</v>
      </c>
      <c r="D226" s="177">
        <v>25000</v>
      </c>
      <c r="E226" s="139">
        <v>7010</v>
      </c>
      <c r="F226" s="177">
        <v>25000</v>
      </c>
    </row>
    <row r="227" spans="1:6" ht="12.75" customHeight="1" thickBot="1">
      <c r="A227" s="15" t="s">
        <v>484</v>
      </c>
      <c r="B227" s="109"/>
      <c r="C227" s="278" t="s">
        <v>485</v>
      </c>
      <c r="D227" s="177">
        <v>0</v>
      </c>
      <c r="E227" s="139">
        <v>360</v>
      </c>
      <c r="F227" s="177">
        <v>0</v>
      </c>
    </row>
    <row r="228" spans="1:6" ht="13.5" customHeight="1" thickBot="1">
      <c r="A228" s="125" t="s">
        <v>96</v>
      </c>
      <c r="B228" s="240"/>
      <c r="C228" s="126"/>
      <c r="D228" s="178">
        <f>SUM(D214:D227)</f>
        <v>149300</v>
      </c>
      <c r="E228" s="140">
        <f>SUM(E214:E227)</f>
        <v>145255.17</v>
      </c>
      <c r="F228" s="178">
        <f>SUM(F214:F227)</f>
        <v>144300</v>
      </c>
    </row>
    <row r="229" spans="1:6" ht="13.5" customHeight="1" thickBot="1">
      <c r="A229" s="164" t="s">
        <v>458</v>
      </c>
      <c r="B229" s="165"/>
      <c r="C229" s="165" t="s">
        <v>393</v>
      </c>
      <c r="D229" s="223">
        <v>25000</v>
      </c>
      <c r="E229" s="173">
        <v>25000</v>
      </c>
      <c r="F229" s="223">
        <v>25000</v>
      </c>
    </row>
    <row r="230" spans="1:6" ht="13.5" customHeight="1" thickBot="1">
      <c r="A230" s="305" t="s">
        <v>459</v>
      </c>
      <c r="B230" s="306"/>
      <c r="C230" s="308"/>
      <c r="D230" s="185">
        <f>SUM(D229)</f>
        <v>25000</v>
      </c>
      <c r="E230" s="154">
        <f>SUM(E229)</f>
        <v>25000</v>
      </c>
      <c r="F230" s="185">
        <f>SUM(F229)</f>
        <v>25000</v>
      </c>
    </row>
    <row r="231" spans="1:6" ht="13.5" customHeight="1">
      <c r="A231" s="10" t="s">
        <v>97</v>
      </c>
      <c r="B231" s="107"/>
      <c r="C231" s="275" t="s">
        <v>287</v>
      </c>
      <c r="D231" s="177">
        <v>681000</v>
      </c>
      <c r="E231" s="139">
        <v>666468</v>
      </c>
      <c r="F231" s="177">
        <v>730000</v>
      </c>
    </row>
    <row r="232" spans="1:6" ht="13.5" customHeight="1">
      <c r="A232" s="10" t="s">
        <v>286</v>
      </c>
      <c r="B232" s="107"/>
      <c r="C232" s="276" t="s">
        <v>288</v>
      </c>
      <c r="D232" s="177">
        <v>0</v>
      </c>
      <c r="E232" s="139">
        <v>0</v>
      </c>
      <c r="F232" s="177">
        <v>0</v>
      </c>
    </row>
    <row r="233" spans="1:6" ht="13.5" customHeight="1">
      <c r="A233" s="15" t="s">
        <v>98</v>
      </c>
      <c r="B233" s="108"/>
      <c r="C233" s="119" t="s">
        <v>289</v>
      </c>
      <c r="D233" s="177">
        <v>125000</v>
      </c>
      <c r="E233" s="139">
        <v>116643</v>
      </c>
      <c r="F233" s="177">
        <v>185000</v>
      </c>
    </row>
    <row r="234" spans="1:6" ht="13.5" customHeight="1">
      <c r="A234" s="20" t="s">
        <v>354</v>
      </c>
      <c r="B234" s="109"/>
      <c r="C234" s="277" t="s">
        <v>355</v>
      </c>
      <c r="D234" s="177">
        <v>75000</v>
      </c>
      <c r="E234" s="139">
        <v>0</v>
      </c>
      <c r="F234" s="177">
        <v>60000</v>
      </c>
    </row>
    <row r="235" spans="1:6" ht="13.5" customHeight="1" thickBot="1">
      <c r="A235" s="20" t="s">
        <v>99</v>
      </c>
      <c r="B235" s="109"/>
      <c r="C235" s="278" t="s">
        <v>290</v>
      </c>
      <c r="D235" s="177">
        <v>61000</v>
      </c>
      <c r="E235" s="139">
        <v>60775</v>
      </c>
      <c r="F235" s="177">
        <v>66500</v>
      </c>
    </row>
    <row r="236" spans="1:6" ht="13.5" customHeight="1" thickBot="1">
      <c r="A236" s="125" t="s">
        <v>100</v>
      </c>
      <c r="B236" s="240"/>
      <c r="C236" s="126"/>
      <c r="D236" s="178">
        <f>SUM(D231:D235)</f>
        <v>942000</v>
      </c>
      <c r="E236" s="140">
        <f>SUM(E231:E235)</f>
        <v>843886</v>
      </c>
      <c r="F236" s="178">
        <f>SUM(F231:F235)</f>
        <v>1041500</v>
      </c>
    </row>
    <row r="237" spans="1:6" ht="13.5" customHeight="1">
      <c r="A237" s="10" t="s">
        <v>101</v>
      </c>
      <c r="B237" s="107"/>
      <c r="C237" s="275" t="s">
        <v>292</v>
      </c>
      <c r="D237" s="177">
        <v>375754</v>
      </c>
      <c r="E237" s="145">
        <v>514804</v>
      </c>
      <c r="F237" s="177">
        <v>431000</v>
      </c>
    </row>
    <row r="238" spans="1:6" ht="13.5" customHeight="1">
      <c r="A238" s="10" t="s">
        <v>291</v>
      </c>
      <c r="B238" s="107"/>
      <c r="C238" s="276" t="s">
        <v>293</v>
      </c>
      <c r="D238" s="177">
        <v>185000</v>
      </c>
      <c r="E238" s="145">
        <v>241274</v>
      </c>
      <c r="F238" s="177">
        <v>185000</v>
      </c>
    </row>
    <row r="239" spans="1:6" ht="13.5" customHeight="1">
      <c r="A239" s="15" t="s">
        <v>102</v>
      </c>
      <c r="B239" s="108"/>
      <c r="C239" s="119" t="s">
        <v>294</v>
      </c>
      <c r="D239" s="177">
        <v>98500</v>
      </c>
      <c r="E239" s="145">
        <v>126671</v>
      </c>
      <c r="F239" s="177">
        <v>105000</v>
      </c>
    </row>
    <row r="240" spans="1:6" ht="13.5" customHeight="1">
      <c r="A240" s="15" t="s">
        <v>103</v>
      </c>
      <c r="B240" s="108"/>
      <c r="C240" s="119" t="s">
        <v>295</v>
      </c>
      <c r="D240" s="177">
        <v>36000</v>
      </c>
      <c r="E240" s="145">
        <v>45604</v>
      </c>
      <c r="F240" s="177">
        <v>39000</v>
      </c>
    </row>
    <row r="241" spans="1:6" ht="13.5" customHeight="1">
      <c r="A241" s="15" t="s">
        <v>296</v>
      </c>
      <c r="B241" s="108"/>
      <c r="C241" s="119" t="s">
        <v>297</v>
      </c>
      <c r="D241" s="177">
        <v>3000</v>
      </c>
      <c r="E241" s="145">
        <v>3173</v>
      </c>
      <c r="F241" s="177">
        <v>4500</v>
      </c>
    </row>
    <row r="242" spans="1:6" ht="13.5" customHeight="1">
      <c r="A242" s="15" t="s">
        <v>354</v>
      </c>
      <c r="B242" s="108"/>
      <c r="C242" s="119" t="s">
        <v>356</v>
      </c>
      <c r="D242" s="177">
        <v>75000</v>
      </c>
      <c r="E242" s="145">
        <v>760</v>
      </c>
      <c r="F242" s="177">
        <v>55000</v>
      </c>
    </row>
    <row r="243" spans="1:6" ht="13.5" customHeight="1">
      <c r="A243" s="15" t="s">
        <v>104</v>
      </c>
      <c r="B243" s="108"/>
      <c r="C243" s="119" t="s">
        <v>298</v>
      </c>
      <c r="D243" s="177">
        <v>5000</v>
      </c>
      <c r="E243" s="145">
        <v>11678.9</v>
      </c>
      <c r="F243" s="177">
        <v>7500</v>
      </c>
    </row>
    <row r="244" spans="1:6" ht="13.5" customHeight="1">
      <c r="A244" s="15" t="s">
        <v>105</v>
      </c>
      <c r="B244" s="108"/>
      <c r="C244" s="119" t="s">
        <v>299</v>
      </c>
      <c r="D244" s="177">
        <v>32000</v>
      </c>
      <c r="E244" s="145">
        <v>14352</v>
      </c>
      <c r="F244" s="177">
        <v>50000</v>
      </c>
    </row>
    <row r="245" spans="1:6" ht="13.5" customHeight="1">
      <c r="A245" s="15" t="s">
        <v>106</v>
      </c>
      <c r="B245" s="108"/>
      <c r="C245" s="119" t="s">
        <v>300</v>
      </c>
      <c r="D245" s="177">
        <v>110000</v>
      </c>
      <c r="E245" s="145">
        <v>103932.23</v>
      </c>
      <c r="F245" s="177">
        <v>110000</v>
      </c>
    </row>
    <row r="246" spans="1:6" ht="13.5" customHeight="1">
      <c r="A246" s="15" t="s">
        <v>107</v>
      </c>
      <c r="B246" s="108"/>
      <c r="C246" s="119" t="s">
        <v>301</v>
      </c>
      <c r="D246" s="177">
        <v>16000</v>
      </c>
      <c r="E246" s="145">
        <v>2092</v>
      </c>
      <c r="F246" s="177">
        <v>10000</v>
      </c>
    </row>
    <row r="247" spans="1:6" ht="13.5" customHeight="1">
      <c r="A247" s="15" t="s">
        <v>108</v>
      </c>
      <c r="B247" s="108"/>
      <c r="C247" s="119" t="s">
        <v>302</v>
      </c>
      <c r="D247" s="177">
        <v>33000</v>
      </c>
      <c r="E247" s="145">
        <v>13925.97</v>
      </c>
      <c r="F247" s="177">
        <v>20000</v>
      </c>
    </row>
    <row r="248" spans="1:6" ht="13.5" customHeight="1">
      <c r="A248" s="15" t="s">
        <v>109</v>
      </c>
      <c r="B248" s="108"/>
      <c r="C248" s="119" t="s">
        <v>303</v>
      </c>
      <c r="D248" s="177">
        <v>35000</v>
      </c>
      <c r="E248" s="145">
        <v>27208.68</v>
      </c>
      <c r="F248" s="177">
        <v>35000</v>
      </c>
    </row>
    <row r="249" spans="1:6" ht="13.5" customHeight="1">
      <c r="A249" s="15" t="s">
        <v>110</v>
      </c>
      <c r="B249" s="108"/>
      <c r="C249" s="119" t="s">
        <v>304</v>
      </c>
      <c r="D249" s="177">
        <v>25000</v>
      </c>
      <c r="E249" s="145">
        <v>25909</v>
      </c>
      <c r="F249" s="177">
        <v>28000</v>
      </c>
    </row>
    <row r="250" spans="1:6" ht="13.5" customHeight="1">
      <c r="A250" s="15" t="s">
        <v>111</v>
      </c>
      <c r="B250" s="108"/>
      <c r="C250" s="119" t="s">
        <v>305</v>
      </c>
      <c r="D250" s="177">
        <v>4000</v>
      </c>
      <c r="E250" s="145">
        <v>4688</v>
      </c>
      <c r="F250" s="177">
        <v>4000</v>
      </c>
    </row>
    <row r="251" spans="1:6" ht="13.5" customHeight="1">
      <c r="A251" s="15" t="s">
        <v>112</v>
      </c>
      <c r="B251" s="108"/>
      <c r="C251" s="119" t="s">
        <v>306</v>
      </c>
      <c r="D251" s="177">
        <v>41500</v>
      </c>
      <c r="E251" s="145">
        <v>47007.81</v>
      </c>
      <c r="F251" s="177">
        <v>41000</v>
      </c>
    </row>
    <row r="252" spans="1:6" ht="13.5" customHeight="1">
      <c r="A252" s="15" t="s">
        <v>307</v>
      </c>
      <c r="B252" s="108"/>
      <c r="C252" s="119" t="s">
        <v>308</v>
      </c>
      <c r="D252" s="177">
        <v>65000</v>
      </c>
      <c r="E252" s="145">
        <v>65430</v>
      </c>
      <c r="F252" s="177">
        <v>25000</v>
      </c>
    </row>
    <row r="253" spans="1:6" ht="13.5" customHeight="1">
      <c r="A253" s="15" t="s">
        <v>335</v>
      </c>
      <c r="B253" s="108"/>
      <c r="C253" s="119" t="s">
        <v>336</v>
      </c>
      <c r="D253" s="177">
        <v>1000</v>
      </c>
      <c r="E253" s="145">
        <v>0</v>
      </c>
      <c r="F253" s="177">
        <v>1000</v>
      </c>
    </row>
    <row r="254" spans="1:6" ht="13.5" customHeight="1">
      <c r="A254" s="15" t="s">
        <v>309</v>
      </c>
      <c r="B254" s="108"/>
      <c r="C254" s="119" t="s">
        <v>310</v>
      </c>
      <c r="D254" s="177">
        <v>5000</v>
      </c>
      <c r="E254" s="145">
        <v>4840</v>
      </c>
      <c r="F254" s="177">
        <v>10000</v>
      </c>
    </row>
    <row r="255" spans="1:6" ht="13.5" customHeight="1">
      <c r="A255" s="15" t="s">
        <v>115</v>
      </c>
      <c r="B255" s="108"/>
      <c r="C255" s="119" t="s">
        <v>311</v>
      </c>
      <c r="D255" s="177">
        <v>15000</v>
      </c>
      <c r="E255" s="145">
        <v>19578</v>
      </c>
      <c r="F255" s="177">
        <v>15000</v>
      </c>
    </row>
    <row r="256" spans="1:6" ht="13.5" customHeight="1">
      <c r="A256" s="15" t="s">
        <v>116</v>
      </c>
      <c r="B256" s="108"/>
      <c r="C256" s="119" t="s">
        <v>312</v>
      </c>
      <c r="D256" s="177">
        <v>95000</v>
      </c>
      <c r="E256" s="145">
        <v>135965.78</v>
      </c>
      <c r="F256" s="177">
        <v>95000</v>
      </c>
    </row>
    <row r="257" spans="1:6" ht="13.5" customHeight="1">
      <c r="A257" s="15" t="s">
        <v>117</v>
      </c>
      <c r="B257" s="108"/>
      <c r="C257" s="119" t="s">
        <v>313</v>
      </c>
      <c r="D257" s="177">
        <v>10000</v>
      </c>
      <c r="E257" s="145">
        <v>1974</v>
      </c>
      <c r="F257" s="177">
        <v>7000</v>
      </c>
    </row>
    <row r="258" spans="1:6" ht="13.5" customHeight="1">
      <c r="A258" s="15" t="s">
        <v>337</v>
      </c>
      <c r="B258" s="108"/>
      <c r="C258" s="119" t="s">
        <v>338</v>
      </c>
      <c r="D258" s="177">
        <v>0</v>
      </c>
      <c r="E258" s="145">
        <v>20686</v>
      </c>
      <c r="F258" s="177">
        <v>0</v>
      </c>
    </row>
    <row r="259" spans="1:6" ht="13.5" customHeight="1">
      <c r="A259" s="15" t="s">
        <v>327</v>
      </c>
      <c r="B259" s="108"/>
      <c r="C259" s="119" t="s">
        <v>328</v>
      </c>
      <c r="D259" s="177">
        <v>1000</v>
      </c>
      <c r="E259" s="145">
        <v>784</v>
      </c>
      <c r="F259" s="177">
        <v>1000</v>
      </c>
    </row>
    <row r="260" spans="1:6" ht="13.5" customHeight="1">
      <c r="A260" s="15" t="s">
        <v>488</v>
      </c>
      <c r="B260" s="108"/>
      <c r="C260" s="119" t="s">
        <v>489</v>
      </c>
      <c r="D260" s="177">
        <v>30000</v>
      </c>
      <c r="E260" s="145">
        <v>32549.5</v>
      </c>
      <c r="F260" s="177">
        <v>35000</v>
      </c>
    </row>
    <row r="261" spans="1:6" ht="13.5" customHeight="1">
      <c r="A261" s="15" t="s">
        <v>634</v>
      </c>
      <c r="B261" s="108"/>
      <c r="C261" s="119" t="s">
        <v>635</v>
      </c>
      <c r="D261" s="177">
        <v>0</v>
      </c>
      <c r="E261" s="145">
        <v>3376</v>
      </c>
      <c r="F261" s="177">
        <v>0</v>
      </c>
    </row>
    <row r="262" spans="1:6" ht="13.5" customHeight="1">
      <c r="A262" s="15" t="s">
        <v>636</v>
      </c>
      <c r="B262" s="108"/>
      <c r="C262" s="119" t="s">
        <v>637</v>
      </c>
      <c r="D262" s="177">
        <v>0</v>
      </c>
      <c r="E262" s="145">
        <v>3429.4</v>
      </c>
      <c r="F262" s="177">
        <v>0</v>
      </c>
    </row>
    <row r="263" spans="1:6" ht="13.5" customHeight="1">
      <c r="A263" s="15" t="s">
        <v>316</v>
      </c>
      <c r="B263" s="108"/>
      <c r="C263" s="119" t="s">
        <v>317</v>
      </c>
      <c r="D263" s="177">
        <v>10000</v>
      </c>
      <c r="E263" s="145">
        <v>30038</v>
      </c>
      <c r="F263" s="177">
        <v>35000</v>
      </c>
    </row>
    <row r="264" spans="1:6" ht="13.5" customHeight="1">
      <c r="A264" s="15" t="s">
        <v>560</v>
      </c>
      <c r="B264" s="108"/>
      <c r="C264" s="119" t="s">
        <v>561</v>
      </c>
      <c r="D264" s="177">
        <v>5000</v>
      </c>
      <c r="E264" s="145">
        <v>0</v>
      </c>
      <c r="F264" s="177">
        <v>0</v>
      </c>
    </row>
    <row r="265" spans="1:6" ht="13.5" customHeight="1">
      <c r="A265" s="15" t="s">
        <v>490</v>
      </c>
      <c r="B265" s="108"/>
      <c r="C265" s="119" t="s">
        <v>491</v>
      </c>
      <c r="D265" s="177">
        <v>0</v>
      </c>
      <c r="E265" s="145">
        <v>1000</v>
      </c>
      <c r="F265" s="177">
        <v>0</v>
      </c>
    </row>
    <row r="266" spans="1:6" ht="13.5" customHeight="1">
      <c r="A266" s="15" t="s">
        <v>318</v>
      </c>
      <c r="B266" s="108"/>
      <c r="C266" s="119" t="s">
        <v>319</v>
      </c>
      <c r="D266" s="177">
        <v>1000</v>
      </c>
      <c r="E266" s="145">
        <v>2682</v>
      </c>
      <c r="F266" s="177">
        <v>1000</v>
      </c>
    </row>
    <row r="267" spans="1:6" ht="13.5" customHeight="1">
      <c r="A267" s="20" t="s">
        <v>362</v>
      </c>
      <c r="B267" s="109"/>
      <c r="C267" s="277" t="s">
        <v>363</v>
      </c>
      <c r="D267" s="177">
        <v>0</v>
      </c>
      <c r="E267" s="145">
        <v>-6900</v>
      </c>
      <c r="F267" s="177">
        <v>0</v>
      </c>
    </row>
    <row r="268" spans="1:6" ht="13.5" customHeight="1">
      <c r="A268" s="20" t="s">
        <v>119</v>
      </c>
      <c r="B268" s="109"/>
      <c r="C268" s="277" t="s">
        <v>315</v>
      </c>
      <c r="D268" s="177">
        <v>5000</v>
      </c>
      <c r="E268" s="145">
        <v>3800</v>
      </c>
      <c r="F268" s="177">
        <v>5000</v>
      </c>
    </row>
    <row r="269" spans="1:6" ht="13.5" customHeight="1" thickBot="1">
      <c r="A269" s="20" t="s">
        <v>121</v>
      </c>
      <c r="B269" s="109"/>
      <c r="C269" s="278" t="s">
        <v>314</v>
      </c>
      <c r="D269" s="183">
        <v>25000</v>
      </c>
      <c r="E269" s="143">
        <v>17655</v>
      </c>
      <c r="F269" s="183">
        <v>25000</v>
      </c>
    </row>
    <row r="270" spans="1:6" ht="13.5" customHeight="1" thickBot="1">
      <c r="A270" s="125" t="s">
        <v>122</v>
      </c>
      <c r="B270" s="240"/>
      <c r="C270" s="126"/>
      <c r="D270" s="178">
        <f>SUM(D237:D269)</f>
        <v>1342754</v>
      </c>
      <c r="E270" s="154">
        <f>SUM(E237:E269)</f>
        <v>1519968.27</v>
      </c>
      <c r="F270" s="178">
        <f>SUM(F237:F269)</f>
        <v>1380000</v>
      </c>
    </row>
    <row r="271" spans="1:6" ht="13.5" customHeight="1">
      <c r="A271" s="130" t="s">
        <v>307</v>
      </c>
      <c r="B271" s="252"/>
      <c r="C271" s="108" t="s">
        <v>364</v>
      </c>
      <c r="D271" s="224">
        <v>15000</v>
      </c>
      <c r="E271" s="137">
        <v>14624.99</v>
      </c>
      <c r="F271" s="224">
        <v>15000</v>
      </c>
    </row>
    <row r="272" spans="1:6" ht="13.5" customHeight="1">
      <c r="A272" s="130" t="s">
        <v>638</v>
      </c>
      <c r="B272" s="252"/>
      <c r="C272" s="108" t="s">
        <v>639</v>
      </c>
      <c r="D272" s="224">
        <v>0</v>
      </c>
      <c r="E272" s="137">
        <v>4412.2</v>
      </c>
      <c r="F272" s="224">
        <v>5000</v>
      </c>
    </row>
    <row r="273" spans="1:6" ht="13.5" customHeight="1">
      <c r="A273" s="301" t="s">
        <v>486</v>
      </c>
      <c r="B273" s="302"/>
      <c r="C273" s="107">
        <v>6115</v>
      </c>
      <c r="D273" s="225">
        <v>0</v>
      </c>
      <c r="E273" s="134">
        <v>18512.9</v>
      </c>
      <c r="F273" s="225">
        <v>0</v>
      </c>
    </row>
    <row r="274" spans="1:6" ht="13.5" customHeight="1">
      <c r="A274" s="47" t="s">
        <v>487</v>
      </c>
      <c r="B274" s="253"/>
      <c r="C274" s="110">
        <v>6117</v>
      </c>
      <c r="D274" s="224">
        <v>0</v>
      </c>
      <c r="E274" s="137">
        <v>0</v>
      </c>
      <c r="F274" s="224">
        <v>0</v>
      </c>
    </row>
    <row r="275" spans="1:6" ht="13.5" customHeight="1">
      <c r="A275" s="205" t="s">
        <v>645</v>
      </c>
      <c r="B275" s="254"/>
      <c r="C275" s="120" t="s">
        <v>644</v>
      </c>
      <c r="D275" s="225">
        <v>0</v>
      </c>
      <c r="E275" s="229">
        <v>0</v>
      </c>
      <c r="F275" s="225">
        <v>42455</v>
      </c>
    </row>
    <row r="276" spans="1:6" ht="13.5" customHeight="1">
      <c r="A276" s="205" t="s">
        <v>564</v>
      </c>
      <c r="B276" s="254"/>
      <c r="C276" s="120" t="s">
        <v>565</v>
      </c>
      <c r="D276" s="224">
        <v>0</v>
      </c>
      <c r="E276" s="230">
        <v>0</v>
      </c>
      <c r="F276" s="224">
        <v>0</v>
      </c>
    </row>
    <row r="277" spans="1:6" ht="13.5" customHeight="1">
      <c r="A277" s="130" t="s">
        <v>584</v>
      </c>
      <c r="B277" s="255"/>
      <c r="C277" s="120">
        <v>8124</v>
      </c>
      <c r="D277" s="225">
        <v>730776</v>
      </c>
      <c r="E277" s="134">
        <v>730776</v>
      </c>
      <c r="F277" s="225">
        <v>730776</v>
      </c>
    </row>
    <row r="278" spans="1:6" ht="13.5" customHeight="1">
      <c r="A278" s="130" t="s">
        <v>562</v>
      </c>
      <c r="B278" s="252"/>
      <c r="C278" s="119" t="s">
        <v>563</v>
      </c>
      <c r="D278" s="224">
        <v>0</v>
      </c>
      <c r="E278" s="137">
        <v>0</v>
      </c>
      <c r="F278" s="224">
        <v>0</v>
      </c>
    </row>
    <row r="279" spans="1:6" ht="13.5" customHeight="1" thickBot="1">
      <c r="A279" s="47" t="s">
        <v>224</v>
      </c>
      <c r="B279" s="253"/>
      <c r="C279" s="110" t="s">
        <v>509</v>
      </c>
      <c r="D279" s="225">
        <v>133760</v>
      </c>
      <c r="E279" s="134">
        <v>133760</v>
      </c>
      <c r="F279" s="225">
        <v>102410</v>
      </c>
    </row>
    <row r="280" spans="1:6" ht="16.5" customHeight="1" thickBot="1">
      <c r="A280" s="127" t="s">
        <v>132</v>
      </c>
      <c r="B280" s="129"/>
      <c r="C280" s="128"/>
      <c r="D280" s="146">
        <f>D70+D75+D83+D97+D99+D103+D126+D129+D135+D138+D141+D150+D156+D158+D160+D169+D173+D182+D197+D200+D203+D205+D213+D228+D230+D236+D270+D271+D273+D274+D275+D276+D277+D278+D279+D118+D85+D87</f>
        <v>5865490</v>
      </c>
      <c r="E280" s="146">
        <f>E70+E75+E83+E85+E87+E97+E99+E103+E118+E126+E129+E135+E138+E141+E150+E156+E158+E160+E169+E173+E176+E182+E197+E200+E203+E205+E213+E228+E230+E236+E270+E271+E272+E273+E274+E275+E276+E277+E278+E279</f>
        <v>6871194.090000001</v>
      </c>
      <c r="F280" s="146">
        <f>F70+F75+F83+F85+F87+F97+F99+F103+F118+F126+F129+F135+F138+F141+F150+F156+F158+F160+F169+F173+F176+F182+F197+F200+F203+F205+F213+F228+F230+F236+F270+F271+F272+F273+F274+F275+F276+F277+F278+F279</f>
        <v>7427403</v>
      </c>
    </row>
    <row r="281" spans="1:6" ht="12.75" customHeight="1">
      <c r="A281" s="15" t="s">
        <v>357</v>
      </c>
      <c r="B281" s="108"/>
      <c r="C281" s="275" t="s">
        <v>358</v>
      </c>
      <c r="D281" s="182">
        <v>0</v>
      </c>
      <c r="E281" s="137">
        <v>0</v>
      </c>
      <c r="F281" s="182">
        <v>0</v>
      </c>
    </row>
    <row r="282" spans="1:6" ht="12.75" customHeight="1">
      <c r="A282" s="15" t="s">
        <v>585</v>
      </c>
      <c r="B282" s="108"/>
      <c r="C282" s="119" t="s">
        <v>590</v>
      </c>
      <c r="D282" s="182">
        <v>300000</v>
      </c>
      <c r="E282" s="230">
        <v>89661</v>
      </c>
      <c r="F282" s="182">
        <v>300000</v>
      </c>
    </row>
    <row r="283" spans="1:6" ht="12.75" customHeight="1">
      <c r="A283" s="15" t="s">
        <v>586</v>
      </c>
      <c r="B283" s="108"/>
      <c r="C283" s="119" t="s">
        <v>589</v>
      </c>
      <c r="D283" s="182">
        <v>150000</v>
      </c>
      <c r="E283" s="230">
        <v>0</v>
      </c>
      <c r="F283" s="182">
        <v>150000</v>
      </c>
    </row>
    <row r="284" spans="1:6" ht="12.75" customHeight="1">
      <c r="A284" s="15" t="s">
        <v>588</v>
      </c>
      <c r="B284" s="108"/>
      <c r="C284" s="119" t="s">
        <v>403</v>
      </c>
      <c r="D284" s="182">
        <v>300000</v>
      </c>
      <c r="E284" s="230">
        <v>0</v>
      </c>
      <c r="F284" s="182">
        <v>300000</v>
      </c>
    </row>
    <row r="285" spans="1:6" ht="12.75" customHeight="1">
      <c r="A285" s="15"/>
      <c r="B285" s="108"/>
      <c r="C285" s="119" t="s">
        <v>566</v>
      </c>
      <c r="D285" s="182">
        <v>0</v>
      </c>
      <c r="E285" s="230">
        <v>100980</v>
      </c>
      <c r="F285" s="182">
        <v>0</v>
      </c>
    </row>
    <row r="286" spans="1:6" ht="12.75" customHeight="1">
      <c r="A286" s="20" t="s">
        <v>587</v>
      </c>
      <c r="B286" s="109"/>
      <c r="C286" s="277" t="s">
        <v>464</v>
      </c>
      <c r="D286" s="186">
        <v>450000</v>
      </c>
      <c r="E286" s="231">
        <v>1140183</v>
      </c>
      <c r="F286" s="186">
        <v>450000</v>
      </c>
    </row>
    <row r="287" spans="1:6" ht="12.75" customHeight="1">
      <c r="A287" s="20" t="s">
        <v>646</v>
      </c>
      <c r="B287" s="109"/>
      <c r="C287" s="277" t="s">
        <v>465</v>
      </c>
      <c r="D287" s="186">
        <v>0</v>
      </c>
      <c r="E287" s="231">
        <v>669799</v>
      </c>
      <c r="F287" s="186">
        <v>0</v>
      </c>
    </row>
    <row r="288" spans="1:6" ht="12.75" customHeight="1">
      <c r="A288" s="20" t="s">
        <v>602</v>
      </c>
      <c r="B288" s="109"/>
      <c r="C288" s="277" t="s">
        <v>613</v>
      </c>
      <c r="D288" s="186">
        <v>0</v>
      </c>
      <c r="E288" s="231">
        <v>20000</v>
      </c>
      <c r="F288" s="186">
        <v>2345533</v>
      </c>
    </row>
    <row r="289" spans="1:6" ht="12.75" customHeight="1">
      <c r="A289" s="282" t="s">
        <v>647</v>
      </c>
      <c r="B289" s="283"/>
      <c r="C289" s="284" t="s">
        <v>648</v>
      </c>
      <c r="D289" s="186">
        <v>0</v>
      </c>
      <c r="E289" s="231">
        <v>0</v>
      </c>
      <c r="F289" s="186">
        <v>64000</v>
      </c>
    </row>
    <row r="290" spans="1:6" ht="12.75" customHeight="1">
      <c r="A290" s="20" t="s">
        <v>608</v>
      </c>
      <c r="B290" s="109"/>
      <c r="C290" s="277" t="s">
        <v>607</v>
      </c>
      <c r="D290" s="186">
        <v>0</v>
      </c>
      <c r="E290" s="231">
        <v>38400</v>
      </c>
      <c r="F290" s="186">
        <v>0</v>
      </c>
    </row>
    <row r="291" spans="1:6" ht="12.75" customHeight="1" thickBot="1">
      <c r="A291" s="20" t="s">
        <v>608</v>
      </c>
      <c r="B291" s="109"/>
      <c r="C291" s="278" t="s">
        <v>649</v>
      </c>
      <c r="D291" s="186">
        <v>0</v>
      </c>
      <c r="E291" s="231">
        <v>0</v>
      </c>
      <c r="F291" s="186">
        <v>685112</v>
      </c>
    </row>
    <row r="292" spans="1:6" ht="16.5" customHeight="1" thickBot="1">
      <c r="A292" s="127" t="s">
        <v>158</v>
      </c>
      <c r="B292" s="129"/>
      <c r="C292" s="129"/>
      <c r="D292" s="187">
        <f>SUM(D281:D291)</f>
        <v>1200000</v>
      </c>
      <c r="E292" s="146">
        <f>SUM(E281:E291)</f>
        <v>2059023</v>
      </c>
      <c r="F292" s="187">
        <f>SUM(F281:F291)</f>
        <v>4294645</v>
      </c>
    </row>
    <row r="293" spans="1:6" ht="16.5" customHeight="1" thickBot="1">
      <c r="A293" s="127" t="s">
        <v>159</v>
      </c>
      <c r="B293" s="129"/>
      <c r="C293" s="129"/>
      <c r="D293" s="187">
        <f>D280+D292</f>
        <v>7065490</v>
      </c>
      <c r="E293" s="146">
        <f>E280+E292</f>
        <v>8930217.09</v>
      </c>
      <c r="F293" s="187">
        <f>F280+F292</f>
        <v>11722048</v>
      </c>
    </row>
    <row r="294" spans="1:3" ht="12.75">
      <c r="A294" s="105"/>
      <c r="B294" s="105"/>
      <c r="C294" s="105"/>
    </row>
    <row r="295" spans="1:3" ht="12.75">
      <c r="A295" s="62"/>
      <c r="B295" s="62"/>
      <c r="C295" s="62"/>
    </row>
    <row r="296" spans="1:3" ht="12.75">
      <c r="A296" s="132" t="s">
        <v>650</v>
      </c>
      <c r="B296" s="132"/>
      <c r="C296" s="9"/>
    </row>
    <row r="297" spans="1:3" ht="12.75">
      <c r="A297" s="9"/>
      <c r="B297" s="9"/>
      <c r="C297" s="9"/>
    </row>
    <row r="298" spans="1:4" ht="12.75">
      <c r="A298" s="303" t="s">
        <v>656</v>
      </c>
      <c r="B298" s="304"/>
      <c r="C298" s="304"/>
      <c r="D298" s="304"/>
    </row>
    <row r="299" spans="1:3" ht="12.75">
      <c r="A299" s="171"/>
      <c r="B299" s="171"/>
      <c r="C299" s="9"/>
    </row>
    <row r="300" spans="1:3" ht="12.75">
      <c r="A300" s="9"/>
      <c r="B300" s="9"/>
      <c r="C300" s="9"/>
    </row>
    <row r="301" spans="1:3" ht="12.75">
      <c r="A301" s="9"/>
      <c r="B301" s="9"/>
      <c r="C301" s="9"/>
    </row>
    <row r="302" spans="1:3" ht="12.75">
      <c r="A302" s="9"/>
      <c r="B302" s="9"/>
      <c r="C302" s="9"/>
    </row>
    <row r="303" spans="1:3" ht="12.75">
      <c r="A303" s="9"/>
      <c r="B303" s="9"/>
      <c r="C303" s="9"/>
    </row>
    <row r="304" spans="1:3" ht="12.75">
      <c r="A304" s="9"/>
      <c r="B304" s="263"/>
      <c r="C304" s="9"/>
    </row>
    <row r="305" spans="1:3" ht="12.75">
      <c r="A305" s="265"/>
      <c r="B305" s="263"/>
      <c r="C305" s="9"/>
    </row>
    <row r="306" spans="1:3" ht="12.75">
      <c r="A306" s="263"/>
      <c r="B306" s="264"/>
      <c r="C306" s="262"/>
    </row>
    <row r="307" spans="1:3" ht="12.75">
      <c r="A307" s="263"/>
      <c r="B307" s="263"/>
      <c r="C307" s="262"/>
    </row>
    <row r="308" spans="1:3" ht="15" customHeight="1">
      <c r="A308" s="263"/>
      <c r="B308" s="264"/>
      <c r="C308" s="262"/>
    </row>
    <row r="309" spans="1:3" ht="15" customHeight="1">
      <c r="A309" s="263"/>
      <c r="B309" s="263"/>
      <c r="C309" s="262"/>
    </row>
    <row r="310" spans="1:3" ht="15" customHeight="1">
      <c r="A310" s="9"/>
      <c r="B310" s="263"/>
      <c r="C310" s="9"/>
    </row>
    <row r="311" spans="1:3" ht="15" customHeight="1">
      <c r="A311" s="9"/>
      <c r="B311" s="9"/>
      <c r="C311" s="9"/>
    </row>
    <row r="312" spans="1:3" ht="15" customHeight="1">
      <c r="A312" s="102"/>
      <c r="B312" s="102"/>
      <c r="C312" s="102"/>
    </row>
    <row r="313" spans="1:3" ht="15" customHeight="1">
      <c r="A313" s="9"/>
      <c r="B313" s="9"/>
      <c r="C313" s="9"/>
    </row>
    <row r="314" spans="1:3" ht="15" customHeight="1">
      <c r="A314" s="9"/>
      <c r="B314" s="9"/>
      <c r="C314" s="9"/>
    </row>
    <row r="315" spans="1:3" ht="15" customHeight="1">
      <c r="A315" s="9"/>
      <c r="B315" s="9"/>
      <c r="C315" s="9"/>
    </row>
    <row r="316" spans="1:3" ht="15" customHeight="1">
      <c r="A316" s="102"/>
      <c r="B316" s="102"/>
      <c r="C316" s="102"/>
    </row>
    <row r="317" spans="1:3" ht="15" customHeight="1">
      <c r="A317" s="9"/>
      <c r="B317" s="9"/>
      <c r="C317" s="9"/>
    </row>
    <row r="318" spans="1:3" ht="15" customHeight="1">
      <c r="A318" s="9"/>
      <c r="B318" s="9"/>
      <c r="C318" s="9"/>
    </row>
    <row r="319" spans="1:3" ht="15" customHeight="1">
      <c r="A319" s="9"/>
      <c r="B319" s="9"/>
      <c r="C319" s="9"/>
    </row>
    <row r="320" spans="1:3" ht="15" customHeight="1">
      <c r="A320" s="102"/>
      <c r="B320" s="102"/>
      <c r="C320" s="102"/>
    </row>
    <row r="321" spans="1:3" ht="12.75">
      <c r="A321" s="9"/>
      <c r="B321" s="9"/>
      <c r="C321" s="9"/>
    </row>
  </sheetData>
  <sheetProtection/>
  <mergeCells count="15">
    <mergeCell ref="A126:C126"/>
    <mergeCell ref="A129:C129"/>
    <mergeCell ref="A135:C135"/>
    <mergeCell ref="A138:C138"/>
    <mergeCell ref="A141:C141"/>
    <mergeCell ref="A158:C158"/>
    <mergeCell ref="A298:D298"/>
    <mergeCell ref="A213:C213"/>
    <mergeCell ref="A230:C230"/>
    <mergeCell ref="A160:C160"/>
    <mergeCell ref="A173:C173"/>
    <mergeCell ref="A197:C197"/>
    <mergeCell ref="A200:C200"/>
    <mergeCell ref="A203:C203"/>
    <mergeCell ref="A205:C20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7109375" style="0" customWidth="1"/>
    <col min="2" max="3" width="12.7109375" style="0" customWidth="1"/>
    <col min="4" max="4" width="15.7109375" style="0" customWidth="1"/>
    <col min="5" max="5" width="22.7109375" style="0" customWidth="1"/>
    <col min="6" max="7" width="12.7109375" style="0" customWidth="1"/>
    <col min="8" max="8" width="15.7109375" style="0" customWidth="1"/>
  </cols>
  <sheetData>
    <row r="1" ht="15">
      <c r="A1" s="80" t="s">
        <v>170</v>
      </c>
    </row>
    <row r="2" ht="3.75" customHeight="1">
      <c r="A2" s="80"/>
    </row>
    <row r="3" spans="1:5" ht="12.75">
      <c r="A3" s="81" t="s">
        <v>171</v>
      </c>
      <c r="E3" s="82" t="s">
        <v>172</v>
      </c>
    </row>
    <row r="4" spans="1:5" ht="3.75" customHeight="1" thickBot="1">
      <c r="A4" s="81"/>
      <c r="E4" s="82"/>
    </row>
    <row r="5" spans="1:8" ht="12" customHeight="1" thickBot="1">
      <c r="A5" s="83" t="s">
        <v>173</v>
      </c>
      <c r="B5" s="84" t="s">
        <v>174</v>
      </c>
      <c r="C5" s="84" t="s">
        <v>175</v>
      </c>
      <c r="D5" s="85" t="s">
        <v>176</v>
      </c>
      <c r="E5" s="86" t="s">
        <v>173</v>
      </c>
      <c r="F5" s="84" t="s">
        <v>177</v>
      </c>
      <c r="G5" s="84" t="s">
        <v>178</v>
      </c>
      <c r="H5" s="85" t="s">
        <v>176</v>
      </c>
    </row>
    <row r="6" spans="1:8" ht="12" customHeight="1">
      <c r="A6" s="10" t="s">
        <v>7</v>
      </c>
      <c r="B6" s="87">
        <v>600000</v>
      </c>
      <c r="C6" s="87">
        <v>665600</v>
      </c>
      <c r="D6" s="88">
        <v>650000</v>
      </c>
      <c r="E6" s="15" t="s">
        <v>179</v>
      </c>
      <c r="F6" s="89">
        <v>50000</v>
      </c>
      <c r="G6" s="89">
        <v>76300</v>
      </c>
      <c r="H6" s="90">
        <v>40000</v>
      </c>
    </row>
    <row r="7" spans="1:8" ht="12" customHeight="1">
      <c r="A7" s="15" t="s">
        <v>180</v>
      </c>
      <c r="B7" s="89">
        <v>300000</v>
      </c>
      <c r="C7" s="89">
        <v>307900</v>
      </c>
      <c r="D7" s="90">
        <v>300000</v>
      </c>
      <c r="E7" s="15" t="s">
        <v>157</v>
      </c>
      <c r="F7" s="89">
        <v>0</v>
      </c>
      <c r="G7" s="89">
        <v>107900</v>
      </c>
      <c r="H7" s="90">
        <v>0</v>
      </c>
    </row>
    <row r="8" spans="1:8" ht="12" customHeight="1">
      <c r="A8" s="15" t="s">
        <v>181</v>
      </c>
      <c r="B8" s="89">
        <v>690000</v>
      </c>
      <c r="C8" s="89">
        <v>766600</v>
      </c>
      <c r="D8" s="90">
        <v>750000</v>
      </c>
      <c r="E8" s="15" t="s">
        <v>182</v>
      </c>
      <c r="F8" s="89">
        <v>800000</v>
      </c>
      <c r="G8" s="89">
        <v>46400</v>
      </c>
      <c r="H8" s="90">
        <v>0</v>
      </c>
    </row>
    <row r="9" spans="1:8" ht="12" customHeight="1">
      <c r="A9" s="15" t="s">
        <v>12</v>
      </c>
      <c r="B9" s="89">
        <v>150000</v>
      </c>
      <c r="C9" s="89">
        <v>200200</v>
      </c>
      <c r="D9" s="90">
        <v>200000</v>
      </c>
      <c r="E9" s="15" t="s">
        <v>183</v>
      </c>
      <c r="F9" s="89">
        <v>400000</v>
      </c>
      <c r="G9" s="89">
        <v>302600</v>
      </c>
      <c r="H9" s="90">
        <v>400000</v>
      </c>
    </row>
    <row r="10" spans="1:8" ht="12" customHeight="1">
      <c r="A10" s="15" t="s">
        <v>11</v>
      </c>
      <c r="B10" s="89">
        <v>950000</v>
      </c>
      <c r="C10" s="89">
        <v>1129700</v>
      </c>
      <c r="D10" s="90">
        <v>1050000</v>
      </c>
      <c r="E10" s="15" t="s">
        <v>184</v>
      </c>
      <c r="F10" s="89">
        <v>25000</v>
      </c>
      <c r="G10" s="89">
        <v>35000</v>
      </c>
      <c r="H10" s="90">
        <v>26000</v>
      </c>
    </row>
    <row r="11" spans="1:8" ht="12" customHeight="1">
      <c r="A11" s="15" t="s">
        <v>185</v>
      </c>
      <c r="B11" s="89">
        <v>7000</v>
      </c>
      <c r="C11" s="89">
        <v>8600</v>
      </c>
      <c r="D11" s="90">
        <v>8000</v>
      </c>
      <c r="E11" s="15" t="s">
        <v>58</v>
      </c>
      <c r="F11" s="89">
        <v>30000</v>
      </c>
      <c r="G11" s="89">
        <v>45300</v>
      </c>
      <c r="H11" s="90">
        <v>25000</v>
      </c>
    </row>
    <row r="12" spans="1:8" ht="12" customHeight="1">
      <c r="A12" s="15" t="s">
        <v>14</v>
      </c>
      <c r="B12" s="89">
        <v>30400</v>
      </c>
      <c r="C12" s="89">
        <v>29000</v>
      </c>
      <c r="D12" s="90">
        <v>31000</v>
      </c>
      <c r="E12" s="15" t="s">
        <v>186</v>
      </c>
      <c r="F12" s="89">
        <v>25000</v>
      </c>
      <c r="G12" s="89">
        <v>15300</v>
      </c>
      <c r="H12" s="90">
        <v>10000</v>
      </c>
    </row>
    <row r="13" spans="1:8" ht="12" customHeight="1">
      <c r="A13" s="15" t="s">
        <v>187</v>
      </c>
      <c r="B13" s="89">
        <v>0</v>
      </c>
      <c r="C13" s="89">
        <v>20663200</v>
      </c>
      <c r="D13" s="90">
        <v>40614000</v>
      </c>
      <c r="E13" s="15" t="s">
        <v>188</v>
      </c>
      <c r="F13" s="89">
        <v>65000</v>
      </c>
      <c r="G13" s="89">
        <v>129000</v>
      </c>
      <c r="H13" s="90">
        <v>75000</v>
      </c>
    </row>
    <row r="14" spans="1:8" ht="12" customHeight="1">
      <c r="A14" s="15" t="s">
        <v>189</v>
      </c>
      <c r="B14" s="89">
        <v>1000000</v>
      </c>
      <c r="C14" s="89">
        <v>3529500</v>
      </c>
      <c r="D14" s="90">
        <v>650000</v>
      </c>
      <c r="E14" s="15" t="s">
        <v>80</v>
      </c>
      <c r="F14" s="89">
        <v>185000</v>
      </c>
      <c r="G14" s="89">
        <v>272500</v>
      </c>
      <c r="H14" s="90">
        <v>220000</v>
      </c>
    </row>
    <row r="15" spans="1:8" ht="12" customHeight="1">
      <c r="A15" s="15" t="s">
        <v>190</v>
      </c>
      <c r="B15" s="89">
        <v>0</v>
      </c>
      <c r="C15" s="89">
        <v>596200</v>
      </c>
      <c r="D15" s="90">
        <v>550000</v>
      </c>
      <c r="E15" s="15" t="s">
        <v>84</v>
      </c>
      <c r="F15" s="89">
        <v>70000</v>
      </c>
      <c r="G15" s="89">
        <v>102200</v>
      </c>
      <c r="H15" s="90">
        <v>70000</v>
      </c>
    </row>
    <row r="16" spans="1:8" ht="12" customHeight="1">
      <c r="A16" s="15" t="s">
        <v>23</v>
      </c>
      <c r="B16" s="89">
        <v>180000</v>
      </c>
      <c r="C16" s="89">
        <v>197200</v>
      </c>
      <c r="D16" s="90">
        <v>250000</v>
      </c>
      <c r="E16" s="15" t="s">
        <v>191</v>
      </c>
      <c r="F16" s="89">
        <v>300000</v>
      </c>
      <c r="G16" s="89">
        <v>300000</v>
      </c>
      <c r="H16" s="90">
        <v>0</v>
      </c>
    </row>
    <row r="17" spans="1:8" ht="12" customHeight="1">
      <c r="A17" s="15" t="s">
        <v>192</v>
      </c>
      <c r="B17" s="89">
        <v>120000</v>
      </c>
      <c r="C17" s="89">
        <v>127400</v>
      </c>
      <c r="D17" s="90">
        <v>205000</v>
      </c>
      <c r="E17" s="15" t="s">
        <v>193</v>
      </c>
      <c r="F17" s="89">
        <v>15000</v>
      </c>
      <c r="G17" s="89">
        <v>15000</v>
      </c>
      <c r="H17" s="90">
        <v>5000</v>
      </c>
    </row>
    <row r="18" spans="1:8" ht="12" customHeight="1">
      <c r="A18" s="15" t="s">
        <v>194</v>
      </c>
      <c r="B18" s="89">
        <v>70000</v>
      </c>
      <c r="C18" s="89">
        <v>81100</v>
      </c>
      <c r="D18" s="90">
        <v>70000</v>
      </c>
      <c r="E18" s="15" t="s">
        <v>96</v>
      </c>
      <c r="F18" s="89">
        <v>50000</v>
      </c>
      <c r="G18" s="89">
        <v>94100</v>
      </c>
      <c r="H18" s="90">
        <v>50000</v>
      </c>
    </row>
    <row r="19" spans="1:8" ht="12" customHeight="1">
      <c r="A19" s="15" t="s">
        <v>36</v>
      </c>
      <c r="B19" s="89">
        <v>80000</v>
      </c>
      <c r="C19" s="89">
        <v>203500</v>
      </c>
      <c r="D19" s="90">
        <v>50000</v>
      </c>
      <c r="E19" s="15" t="s">
        <v>195</v>
      </c>
      <c r="F19" s="89">
        <v>15000</v>
      </c>
      <c r="G19" s="89">
        <v>25000</v>
      </c>
      <c r="H19" s="90">
        <v>20000</v>
      </c>
    </row>
    <row r="20" spans="1:8" ht="12" customHeight="1">
      <c r="A20" s="15" t="s">
        <v>196</v>
      </c>
      <c r="B20" s="89">
        <v>660000</v>
      </c>
      <c r="C20" s="89">
        <v>737000</v>
      </c>
      <c r="D20" s="90">
        <v>0</v>
      </c>
      <c r="E20" s="15" t="s">
        <v>197</v>
      </c>
      <c r="F20" s="89">
        <v>0</v>
      </c>
      <c r="G20" s="89">
        <v>0</v>
      </c>
      <c r="H20" s="90">
        <v>110000</v>
      </c>
    </row>
    <row r="21" spans="1:8" ht="12" customHeight="1">
      <c r="A21" s="20" t="s">
        <v>198</v>
      </c>
      <c r="B21" s="91">
        <v>50000</v>
      </c>
      <c r="C21" s="91">
        <v>21000</v>
      </c>
      <c r="D21" s="92">
        <v>60000</v>
      </c>
      <c r="E21" s="15" t="s">
        <v>79</v>
      </c>
      <c r="F21" s="89">
        <v>70000</v>
      </c>
      <c r="G21" s="89">
        <v>502200</v>
      </c>
      <c r="H21" s="90">
        <v>70000</v>
      </c>
    </row>
    <row r="22" spans="1:8" ht="12" customHeight="1">
      <c r="A22" s="20" t="s">
        <v>199</v>
      </c>
      <c r="B22" s="91">
        <v>100000</v>
      </c>
      <c r="C22" s="91">
        <v>344700</v>
      </c>
      <c r="D22" s="92">
        <v>300000</v>
      </c>
      <c r="E22" s="15" t="s">
        <v>200</v>
      </c>
      <c r="F22" s="89">
        <v>50000</v>
      </c>
      <c r="G22" s="89">
        <v>72200</v>
      </c>
      <c r="H22" s="90">
        <v>45000</v>
      </c>
    </row>
    <row r="23" spans="1:8" ht="12" customHeight="1">
      <c r="A23" s="20" t="s">
        <v>201</v>
      </c>
      <c r="B23" s="91">
        <v>0</v>
      </c>
      <c r="C23" s="91">
        <v>1582700</v>
      </c>
      <c r="D23" s="92">
        <v>52000</v>
      </c>
      <c r="E23" s="15" t="s">
        <v>202</v>
      </c>
      <c r="F23" s="89">
        <v>885000</v>
      </c>
      <c r="G23" s="89">
        <v>942700</v>
      </c>
      <c r="H23" s="90">
        <v>220000</v>
      </c>
    </row>
    <row r="24" spans="1:8" ht="12" customHeight="1">
      <c r="A24" s="20" t="s">
        <v>24</v>
      </c>
      <c r="B24" s="91">
        <v>2000</v>
      </c>
      <c r="C24" s="91">
        <v>1400</v>
      </c>
      <c r="D24" s="92">
        <v>3000</v>
      </c>
      <c r="E24" s="15" t="s">
        <v>203</v>
      </c>
      <c r="F24" s="89">
        <v>100000</v>
      </c>
      <c r="G24" s="89">
        <v>344800</v>
      </c>
      <c r="H24" s="90">
        <v>300000</v>
      </c>
    </row>
    <row r="25" spans="1:8" ht="12" customHeight="1">
      <c r="A25" s="20" t="s">
        <v>204</v>
      </c>
      <c r="B25" s="91">
        <v>0</v>
      </c>
      <c r="C25" s="91">
        <v>0</v>
      </c>
      <c r="D25" s="92">
        <v>8000000</v>
      </c>
      <c r="E25" s="34" t="s">
        <v>125</v>
      </c>
      <c r="F25" s="91">
        <v>50000</v>
      </c>
      <c r="G25" s="91">
        <v>50000</v>
      </c>
      <c r="H25" s="92">
        <v>15000</v>
      </c>
    </row>
    <row r="26" spans="1:8" ht="12" customHeight="1" thickBot="1">
      <c r="A26" s="20" t="s">
        <v>205</v>
      </c>
      <c r="B26" s="91">
        <v>11220000</v>
      </c>
      <c r="C26" s="91">
        <v>12665500</v>
      </c>
      <c r="D26" s="92">
        <v>5000000</v>
      </c>
      <c r="E26" s="34" t="s">
        <v>206</v>
      </c>
      <c r="F26" s="91">
        <v>0</v>
      </c>
      <c r="G26" s="91">
        <v>12800</v>
      </c>
      <c r="H26" s="92">
        <v>0</v>
      </c>
    </row>
    <row r="27" spans="1:8" ht="12.75" customHeight="1" thickBot="1">
      <c r="A27" s="43" t="s">
        <v>39</v>
      </c>
      <c r="B27" s="93">
        <f>SUM(B6:B26)</f>
        <v>16209400</v>
      </c>
      <c r="C27" s="93">
        <f>SUM(C6:C26)</f>
        <v>43858000</v>
      </c>
      <c r="D27" s="94">
        <f>SUM(D6:D26)</f>
        <v>58793000</v>
      </c>
      <c r="E27" s="34" t="s">
        <v>207</v>
      </c>
      <c r="F27" s="91">
        <v>0</v>
      </c>
      <c r="G27" s="91">
        <v>1100000</v>
      </c>
      <c r="H27" s="92">
        <v>500000</v>
      </c>
    </row>
    <row r="28" spans="5:8" ht="12" customHeight="1">
      <c r="E28" s="34" t="s">
        <v>66</v>
      </c>
      <c r="F28" s="91">
        <v>25000</v>
      </c>
      <c r="G28" s="91">
        <v>3806100</v>
      </c>
      <c r="H28" s="92">
        <v>20000</v>
      </c>
    </row>
    <row r="29" spans="1:8" ht="12" customHeight="1">
      <c r="A29" s="82"/>
      <c r="B29" s="9"/>
      <c r="C29" s="9"/>
      <c r="D29" s="9"/>
      <c r="E29" s="34" t="s">
        <v>208</v>
      </c>
      <c r="F29" s="91">
        <v>1849400</v>
      </c>
      <c r="G29" s="91">
        <v>1385700</v>
      </c>
      <c r="H29" s="92">
        <v>1447000</v>
      </c>
    </row>
    <row r="30" spans="1:8" ht="12" customHeight="1">
      <c r="A30" s="82"/>
      <c r="B30" s="9"/>
      <c r="C30" s="9"/>
      <c r="D30" s="9"/>
      <c r="E30" s="34" t="s">
        <v>209</v>
      </c>
      <c r="F30" s="91">
        <v>2500000</v>
      </c>
      <c r="G30" s="91">
        <v>2878000</v>
      </c>
      <c r="H30" s="92">
        <v>4463000</v>
      </c>
    </row>
    <row r="31" spans="1:8" ht="12" customHeight="1">
      <c r="A31" s="95"/>
      <c r="B31" s="96"/>
      <c r="C31" s="96"/>
      <c r="D31" s="58"/>
      <c r="E31" s="34" t="s">
        <v>210</v>
      </c>
      <c r="F31" s="91">
        <v>1200000</v>
      </c>
      <c r="G31" s="91">
        <v>0</v>
      </c>
      <c r="H31" s="92">
        <v>0</v>
      </c>
    </row>
    <row r="32" spans="1:8" ht="12" customHeight="1">
      <c r="A32" s="97"/>
      <c r="B32" s="96"/>
      <c r="C32" s="96"/>
      <c r="D32" s="76"/>
      <c r="E32" s="34" t="s">
        <v>211</v>
      </c>
      <c r="F32" s="91">
        <v>400000</v>
      </c>
      <c r="G32" s="91">
        <v>400000</v>
      </c>
      <c r="H32" s="92">
        <v>0</v>
      </c>
    </row>
    <row r="33" spans="1:8" ht="12" customHeight="1">
      <c r="A33" s="97"/>
      <c r="B33" s="96"/>
      <c r="C33" s="96"/>
      <c r="D33" s="76"/>
      <c r="E33" s="34" t="s">
        <v>212</v>
      </c>
      <c r="F33" s="91">
        <v>50000</v>
      </c>
      <c r="G33" s="91">
        <v>6000</v>
      </c>
      <c r="H33" s="92">
        <v>50000</v>
      </c>
    </row>
    <row r="34" spans="1:8" ht="12" customHeight="1">
      <c r="A34" s="97"/>
      <c r="B34" s="96"/>
      <c r="C34" s="96"/>
      <c r="D34" s="76"/>
      <c r="E34" s="34" t="s">
        <v>213</v>
      </c>
      <c r="F34" s="91">
        <v>5500000</v>
      </c>
      <c r="G34" s="91">
        <v>19000000</v>
      </c>
      <c r="H34" s="92">
        <v>48962000</v>
      </c>
    </row>
    <row r="35" spans="1:8" ht="12" customHeight="1">
      <c r="A35" s="97"/>
      <c r="B35" s="96"/>
      <c r="C35" s="96"/>
      <c r="D35" s="76"/>
      <c r="E35" s="34" t="s">
        <v>214</v>
      </c>
      <c r="F35" s="91">
        <v>1500000</v>
      </c>
      <c r="G35" s="91">
        <v>3880000</v>
      </c>
      <c r="H35" s="92">
        <v>1650000</v>
      </c>
    </row>
    <row r="36" spans="1:8" ht="12" customHeight="1">
      <c r="A36" s="97"/>
      <c r="B36" s="96"/>
      <c r="C36" s="96"/>
      <c r="D36" s="76"/>
      <c r="E36" s="34" t="s">
        <v>215</v>
      </c>
      <c r="F36" s="91">
        <v>0</v>
      </c>
      <c r="G36" s="91">
        <v>1680000</v>
      </c>
      <c r="H36" s="92">
        <v>0</v>
      </c>
    </row>
    <row r="37" spans="1:8" ht="12" customHeight="1">
      <c r="A37" s="97"/>
      <c r="B37" s="96"/>
      <c r="C37" s="96"/>
      <c r="D37" s="76"/>
      <c r="E37" s="34" t="s">
        <v>216</v>
      </c>
      <c r="F37" s="91">
        <v>0</v>
      </c>
      <c r="G37" s="91">
        <v>5030900</v>
      </c>
      <c r="H37" s="92">
        <v>0</v>
      </c>
    </row>
    <row r="38" spans="1:8" ht="12" customHeight="1" thickBot="1">
      <c r="A38" s="97"/>
      <c r="B38" s="96"/>
      <c r="C38" s="96"/>
      <c r="D38" s="76"/>
      <c r="E38" s="34" t="s">
        <v>217</v>
      </c>
      <c r="F38" s="91">
        <v>0</v>
      </c>
      <c r="G38" s="91">
        <v>1200000</v>
      </c>
      <c r="H38" s="92">
        <v>0</v>
      </c>
    </row>
    <row r="39" spans="1:8" ht="12" customHeight="1" thickBot="1">
      <c r="A39" s="97"/>
      <c r="B39" s="96"/>
      <c r="C39" s="96"/>
      <c r="D39" s="76"/>
      <c r="E39" s="35" t="s">
        <v>218</v>
      </c>
      <c r="F39" s="93">
        <f>SUM(F6:F38)</f>
        <v>16209400</v>
      </c>
      <c r="G39" s="93">
        <f>SUM(G6:G38)</f>
        <v>43858000</v>
      </c>
      <c r="H39" s="98">
        <f>SUM(H6:H38)</f>
        <v>58793000</v>
      </c>
    </row>
    <row r="40" spans="1:4" ht="12" customHeight="1">
      <c r="A40" s="97"/>
      <c r="B40" s="96"/>
      <c r="C40" s="96"/>
      <c r="D40" s="76"/>
    </row>
    <row r="41" spans="1:4" ht="12" customHeight="1">
      <c r="A41" s="97"/>
      <c r="B41" s="96"/>
      <c r="C41" s="96"/>
      <c r="D41" s="76"/>
    </row>
    <row r="42" spans="1:8" ht="12" customHeight="1">
      <c r="A42" s="97"/>
      <c r="B42" s="96"/>
      <c r="C42" s="96"/>
      <c r="D42" s="76"/>
      <c r="E42" s="82"/>
      <c r="F42" s="9"/>
      <c r="G42" s="9"/>
      <c r="H42" s="9"/>
    </row>
    <row r="43" spans="1:8" ht="12" customHeight="1">
      <c r="A43" s="97"/>
      <c r="B43" s="96"/>
      <c r="C43" s="96"/>
      <c r="D43" s="76"/>
      <c r="E43" s="9"/>
      <c r="F43" s="99"/>
      <c r="G43" s="99"/>
      <c r="H43" s="100"/>
    </row>
    <row r="44" spans="1:8" ht="12" customHeight="1">
      <c r="A44" s="97"/>
      <c r="B44" s="96"/>
      <c r="C44" s="96"/>
      <c r="D44" s="76"/>
      <c r="E44" s="97"/>
      <c r="F44" s="96"/>
      <c r="G44" s="96"/>
      <c r="H44" s="76"/>
    </row>
    <row r="45" spans="1:8" ht="12" customHeight="1">
      <c r="A45" s="97"/>
      <c r="B45" s="96"/>
      <c r="C45" s="96"/>
      <c r="D45" s="76"/>
      <c r="E45" s="97"/>
      <c r="F45" s="96"/>
      <c r="G45" s="96"/>
      <c r="H45" s="76"/>
    </row>
    <row r="46" spans="1:8" ht="12" customHeight="1">
      <c r="A46" s="97"/>
      <c r="B46" s="96"/>
      <c r="C46" s="96"/>
      <c r="D46" s="76"/>
      <c r="E46" s="97"/>
      <c r="F46" s="96"/>
      <c r="G46" s="96"/>
      <c r="H46" s="76"/>
    </row>
    <row r="47" spans="1:8" ht="12" customHeight="1">
      <c r="A47" s="97"/>
      <c r="B47" s="96"/>
      <c r="C47" s="96"/>
      <c r="D47" s="76"/>
      <c r="E47" s="97"/>
      <c r="F47" s="96"/>
      <c r="G47" s="96"/>
      <c r="H47" s="76"/>
    </row>
    <row r="48" spans="1:8" ht="12" customHeight="1">
      <c r="A48" s="97"/>
      <c r="B48" s="96"/>
      <c r="C48" s="96"/>
      <c r="D48" s="76"/>
      <c r="E48" s="97"/>
      <c r="F48" s="96"/>
      <c r="G48" s="96"/>
      <c r="H48" s="76"/>
    </row>
    <row r="49" spans="1:8" ht="12" customHeight="1">
      <c r="A49" s="97"/>
      <c r="B49" s="96"/>
      <c r="C49" s="96"/>
      <c r="D49" s="76"/>
      <c r="E49" s="97"/>
      <c r="F49" s="96"/>
      <c r="G49" s="96"/>
      <c r="H49" s="76"/>
    </row>
    <row r="50" spans="1:8" ht="12" customHeight="1">
      <c r="A50" s="97"/>
      <c r="B50" s="96"/>
      <c r="C50" s="96"/>
      <c r="D50" s="76"/>
      <c r="E50" s="97"/>
      <c r="F50" s="96"/>
      <c r="G50" s="96"/>
      <c r="H50" s="76"/>
    </row>
    <row r="51" spans="1:8" ht="12" customHeight="1">
      <c r="A51" s="97"/>
      <c r="B51" s="96"/>
      <c r="C51" s="96"/>
      <c r="D51" s="76"/>
      <c r="E51" s="97"/>
      <c r="F51" s="96"/>
      <c r="G51" s="96"/>
      <c r="H51" s="76"/>
    </row>
    <row r="52" spans="1:8" ht="12" customHeight="1">
      <c r="A52" s="97"/>
      <c r="B52" s="96"/>
      <c r="C52" s="96"/>
      <c r="D52" s="76"/>
      <c r="E52" s="97"/>
      <c r="F52" s="96"/>
      <c r="G52" s="96"/>
      <c r="H52" s="76"/>
    </row>
    <row r="53" spans="1:8" ht="12" customHeight="1">
      <c r="A53" s="101"/>
      <c r="B53" s="96"/>
      <c r="C53" s="96"/>
      <c r="D53" s="76"/>
      <c r="E53" s="97"/>
      <c r="F53" s="96"/>
      <c r="G53" s="96"/>
      <c r="H53" s="76"/>
    </row>
    <row r="54" spans="1:8" ht="12" customHeight="1">
      <c r="A54" s="101"/>
      <c r="B54" s="96"/>
      <c r="C54" s="96"/>
      <c r="D54" s="76"/>
      <c r="E54" s="97"/>
      <c r="F54" s="96"/>
      <c r="G54" s="96"/>
      <c r="H54" s="76"/>
    </row>
    <row r="55" spans="1:8" ht="12" customHeight="1">
      <c r="A55" s="101"/>
      <c r="B55" s="96"/>
      <c r="C55" s="96"/>
      <c r="D55" s="76"/>
      <c r="E55" s="97"/>
      <c r="F55" s="96"/>
      <c r="G55" s="96"/>
      <c r="H55" s="76"/>
    </row>
    <row r="56" spans="1:8" ht="12" customHeight="1">
      <c r="A56" s="101"/>
      <c r="B56" s="96"/>
      <c r="C56" s="96"/>
      <c r="D56" s="76"/>
      <c r="E56" s="97"/>
      <c r="F56" s="96"/>
      <c r="G56" s="96"/>
      <c r="H56" s="76"/>
    </row>
    <row r="57" spans="1:8" ht="12" customHeight="1">
      <c r="A57" s="101"/>
      <c r="B57" s="96"/>
      <c r="C57" s="96"/>
      <c r="D57" s="76"/>
      <c r="E57" s="97"/>
      <c r="F57" s="96"/>
      <c r="G57" s="96"/>
      <c r="H57" s="76"/>
    </row>
    <row r="58" spans="1:8" ht="12" customHeight="1">
      <c r="A58" s="101"/>
      <c r="B58" s="96"/>
      <c r="C58" s="96"/>
      <c r="D58" s="76"/>
      <c r="E58" s="97"/>
      <c r="F58" s="96"/>
      <c r="G58" s="96"/>
      <c r="H58" s="76"/>
    </row>
    <row r="59" spans="1:8" ht="12" customHeight="1">
      <c r="A59" s="101"/>
      <c r="B59" s="96"/>
      <c r="C59" s="96"/>
      <c r="D59" s="76"/>
      <c r="E59" s="97"/>
      <c r="F59" s="96"/>
      <c r="G59" s="96"/>
      <c r="H59" s="76"/>
    </row>
    <row r="60" spans="1:8" ht="12" customHeight="1">
      <c r="A60" s="101"/>
      <c r="B60" s="96"/>
      <c r="C60" s="96"/>
      <c r="D60" s="76"/>
      <c r="E60" s="97"/>
      <c r="F60" s="96"/>
      <c r="G60" s="96"/>
      <c r="H60" s="76"/>
    </row>
    <row r="61" spans="1:8" ht="12" customHeight="1">
      <c r="A61" s="101"/>
      <c r="B61" s="96"/>
      <c r="C61" s="96"/>
      <c r="D61" s="76"/>
      <c r="E61" s="97"/>
      <c r="F61" s="96"/>
      <c r="G61" s="96"/>
      <c r="H61" s="76"/>
    </row>
    <row r="62" spans="1:8" ht="12" customHeight="1">
      <c r="A62" s="101"/>
      <c r="B62" s="96"/>
      <c r="C62" s="96"/>
      <c r="D62" s="76"/>
      <c r="E62" s="97"/>
      <c r="F62" s="96"/>
      <c r="G62" s="96"/>
      <c r="H62" s="76"/>
    </row>
    <row r="63" spans="1:8" ht="12" customHeight="1">
      <c r="A63" s="101"/>
      <c r="B63" s="96"/>
      <c r="C63" s="96"/>
      <c r="D63" s="76"/>
      <c r="E63" s="101"/>
      <c r="F63" s="96"/>
      <c r="G63" s="96"/>
      <c r="H63" s="76"/>
    </row>
    <row r="64" spans="1:8" ht="12" customHeight="1">
      <c r="A64" s="101"/>
      <c r="B64" s="96"/>
      <c r="C64" s="96"/>
      <c r="D64" s="76"/>
      <c r="E64" s="101"/>
      <c r="F64" s="96"/>
      <c r="G64" s="96"/>
      <c r="H64" s="76"/>
    </row>
    <row r="65" spans="1:8" ht="12.75" customHeight="1">
      <c r="A65" s="82"/>
      <c r="B65" s="99"/>
      <c r="C65" s="99"/>
      <c r="D65" s="100"/>
      <c r="E65" s="101"/>
      <c r="F65" s="96"/>
      <c r="G65" s="96"/>
      <c r="H65" s="76"/>
    </row>
    <row r="66" spans="1:8" ht="12.75">
      <c r="A66" s="9"/>
      <c r="B66" s="9"/>
      <c r="C66" s="9"/>
      <c r="D66" s="9"/>
      <c r="E66" s="101"/>
      <c r="F66" s="96"/>
      <c r="G66" s="96"/>
      <c r="H66" s="76"/>
    </row>
    <row r="67" spans="1:8" ht="12.75">
      <c r="A67" s="82"/>
      <c r="B67" s="9"/>
      <c r="C67" s="9"/>
      <c r="D67" s="9"/>
      <c r="E67" s="101"/>
      <c r="F67" s="96"/>
      <c r="G67" s="96"/>
      <c r="H67" s="76"/>
    </row>
    <row r="68" spans="1:8" ht="12.75">
      <c r="A68" s="82"/>
      <c r="E68" s="101"/>
      <c r="F68" s="96"/>
      <c r="G68" s="96"/>
      <c r="H68" s="76"/>
    </row>
    <row r="69" spans="5:8" ht="12.75">
      <c r="E69" s="101"/>
      <c r="F69" s="96"/>
      <c r="G69" s="96"/>
      <c r="H69" s="76"/>
    </row>
    <row r="70" spans="5:8" ht="12.75">
      <c r="E70" s="101"/>
      <c r="F70" s="96"/>
      <c r="G70" s="96"/>
      <c r="H70" s="76"/>
    </row>
    <row r="71" spans="5:8" ht="12.75">
      <c r="E71" s="101"/>
      <c r="F71" s="96"/>
      <c r="G71" s="96"/>
      <c r="H71" s="76"/>
    </row>
    <row r="72" spans="5:8" ht="12.75">
      <c r="E72" s="101"/>
      <c r="F72" s="96"/>
      <c r="G72" s="96"/>
      <c r="H72" s="76"/>
    </row>
    <row r="73" spans="5:8" ht="12.75">
      <c r="E73" s="101"/>
      <c r="F73" s="96"/>
      <c r="G73" s="96"/>
      <c r="H73" s="76"/>
    </row>
    <row r="74" spans="5:8" ht="12.75">
      <c r="E74" s="101"/>
      <c r="F74" s="96"/>
      <c r="G74" s="96"/>
      <c r="H74" s="76"/>
    </row>
    <row r="75" spans="5:8" ht="12.75">
      <c r="E75" s="101"/>
      <c r="F75" s="96"/>
      <c r="G75" s="96"/>
      <c r="H75" s="76"/>
    </row>
    <row r="76" spans="5:8" ht="12.75">
      <c r="E76" s="82"/>
      <c r="F76" s="99"/>
      <c r="G76" s="99"/>
      <c r="H76" s="100"/>
    </row>
    <row r="77" spans="5:8" ht="12.75">
      <c r="E77" s="9"/>
      <c r="F77" s="9"/>
      <c r="G77" s="9"/>
      <c r="H77" s="9"/>
    </row>
    <row r="78" spans="5:8" ht="12.75">
      <c r="E78" s="9"/>
      <c r="F78" s="9"/>
      <c r="G78" s="9"/>
      <c r="H78" s="9"/>
    </row>
    <row r="79" spans="5:8" ht="12.75">
      <c r="E79" s="9"/>
      <c r="F79" s="9"/>
      <c r="G79" s="9"/>
      <c r="H79" s="9"/>
    </row>
    <row r="80" spans="5:8" ht="12.75">
      <c r="E80" s="9"/>
      <c r="F80" s="9"/>
      <c r="G80" s="9"/>
      <c r="H80" s="9"/>
    </row>
    <row r="81" spans="5:8" ht="12.75">
      <c r="E81" s="9"/>
      <c r="F81" s="9"/>
      <c r="G81" s="9"/>
      <c r="H81" s="9"/>
    </row>
    <row r="82" spans="5:8" ht="12.75">
      <c r="E82" s="9"/>
      <c r="F82" s="9"/>
      <c r="G82" s="9"/>
      <c r="H82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55">
      <selection activeCell="A162" sqref="A162"/>
    </sheetView>
  </sheetViews>
  <sheetFormatPr defaultColWidth="9.140625" defaultRowHeight="12.75"/>
  <cols>
    <col min="1" max="1" width="30.7109375" style="0" customWidth="1"/>
    <col min="2" max="2" width="9.7109375" style="0" customWidth="1"/>
    <col min="3" max="4" width="10.7109375" style="0" customWidth="1"/>
    <col min="5" max="5" width="15.7109375" style="0" customWidth="1"/>
  </cols>
  <sheetData>
    <row r="1" ht="15.75">
      <c r="A1" s="1" t="s">
        <v>0</v>
      </c>
    </row>
    <row r="2" ht="12.75">
      <c r="A2" s="2" t="s">
        <v>1</v>
      </c>
    </row>
    <row r="3" ht="3" customHeight="1" thickBot="1"/>
    <row r="4" spans="1:11" ht="16.5" customHeight="1" thickBot="1">
      <c r="A4" s="3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8"/>
      <c r="G4" s="9"/>
      <c r="H4" s="9"/>
      <c r="I4" s="9"/>
      <c r="J4" s="9"/>
      <c r="K4" s="9"/>
    </row>
    <row r="5" spans="1:10" ht="13.5" customHeight="1">
      <c r="A5" s="10" t="s">
        <v>7</v>
      </c>
      <c r="B5" s="11">
        <v>650000</v>
      </c>
      <c r="C5" s="12">
        <v>648151</v>
      </c>
      <c r="D5" s="13"/>
      <c r="E5" s="14">
        <v>650000</v>
      </c>
      <c r="F5" s="9"/>
      <c r="G5" s="9"/>
      <c r="H5" s="9"/>
      <c r="I5" s="9"/>
      <c r="J5" s="9"/>
    </row>
    <row r="6" spans="1:10" ht="13.5" customHeight="1">
      <c r="A6" s="15" t="s">
        <v>8</v>
      </c>
      <c r="B6" s="16">
        <v>300000</v>
      </c>
      <c r="C6" s="17">
        <v>266593</v>
      </c>
      <c r="D6" s="18"/>
      <c r="E6" s="19">
        <v>280000</v>
      </c>
      <c r="F6" s="9"/>
      <c r="G6" s="9"/>
      <c r="H6" s="9"/>
      <c r="I6" s="9"/>
      <c r="J6" s="9"/>
    </row>
    <row r="7" spans="1:10" ht="13.5" customHeight="1">
      <c r="A7" s="15" t="s">
        <v>9</v>
      </c>
      <c r="B7" s="16">
        <v>750000</v>
      </c>
      <c r="C7" s="17">
        <v>766495</v>
      </c>
      <c r="D7" s="18"/>
      <c r="E7" s="19">
        <v>750000</v>
      </c>
      <c r="F7" s="9"/>
      <c r="G7" s="9"/>
      <c r="H7" s="9"/>
      <c r="I7" s="9"/>
      <c r="J7" s="9"/>
    </row>
    <row r="8" spans="1:10" ht="13.5" customHeight="1">
      <c r="A8" s="15" t="s">
        <v>10</v>
      </c>
      <c r="B8" s="16">
        <v>300000</v>
      </c>
      <c r="C8" s="17">
        <v>239164</v>
      </c>
      <c r="D8" s="18"/>
      <c r="E8" s="19">
        <v>200000</v>
      </c>
      <c r="F8" s="9"/>
      <c r="G8" s="9"/>
      <c r="H8" s="9"/>
      <c r="I8" s="9"/>
      <c r="J8" s="9"/>
    </row>
    <row r="9" spans="1:10" ht="13.5" customHeight="1">
      <c r="A9" s="15" t="s">
        <v>11</v>
      </c>
      <c r="B9" s="16">
        <v>1050000</v>
      </c>
      <c r="C9" s="17">
        <v>1262821</v>
      </c>
      <c r="D9" s="18"/>
      <c r="E9" s="19">
        <v>1150000</v>
      </c>
      <c r="F9" s="9"/>
      <c r="G9" s="9"/>
      <c r="H9" s="9"/>
      <c r="I9" s="9"/>
      <c r="J9" s="9"/>
    </row>
    <row r="10" spans="1:10" ht="13.5" customHeight="1" thickBot="1">
      <c r="A10" s="20" t="s">
        <v>12</v>
      </c>
      <c r="B10" s="21">
        <v>200000</v>
      </c>
      <c r="C10" s="22">
        <v>148486</v>
      </c>
      <c r="D10" s="23"/>
      <c r="E10" s="24">
        <v>150000</v>
      </c>
      <c r="F10" s="9"/>
      <c r="G10" s="9"/>
      <c r="H10" s="9"/>
      <c r="I10" s="9"/>
      <c r="J10" s="9"/>
    </row>
    <row r="11" spans="1:10" ht="16.5" customHeight="1" thickBot="1">
      <c r="A11" s="25" t="s">
        <v>13</v>
      </c>
      <c r="B11" s="26">
        <f>SUM(B5:B10)</f>
        <v>3250000</v>
      </c>
      <c r="C11" s="27">
        <f>SUM(C5:C10)</f>
        <v>3331710</v>
      </c>
      <c r="D11" s="4">
        <f>SUM(D5:D10)</f>
        <v>0</v>
      </c>
      <c r="E11" s="28">
        <f>SUM(E5:E10)</f>
        <v>3180000</v>
      </c>
      <c r="F11" s="9"/>
      <c r="G11" s="9"/>
      <c r="H11" s="9"/>
      <c r="I11" s="9"/>
      <c r="J11" s="9"/>
    </row>
    <row r="12" spans="1:10" ht="13.5" customHeight="1">
      <c r="A12" s="29" t="s">
        <v>14</v>
      </c>
      <c r="B12" s="30">
        <v>31000</v>
      </c>
      <c r="C12" s="12">
        <v>28413</v>
      </c>
      <c r="D12" s="13"/>
      <c r="E12" s="14">
        <v>27500</v>
      </c>
      <c r="F12" s="9"/>
      <c r="G12" s="9"/>
      <c r="H12" s="9"/>
      <c r="I12" s="9"/>
      <c r="J12" s="9"/>
    </row>
    <row r="13" spans="1:10" ht="13.5" customHeight="1">
      <c r="A13" s="15" t="s">
        <v>15</v>
      </c>
      <c r="B13" s="16">
        <v>0</v>
      </c>
      <c r="C13" s="17">
        <v>0</v>
      </c>
      <c r="D13" s="18"/>
      <c r="E13" s="19">
        <v>0</v>
      </c>
      <c r="F13" s="9"/>
      <c r="G13" s="9"/>
      <c r="H13" s="9"/>
      <c r="I13" s="9"/>
      <c r="J13" s="9"/>
    </row>
    <row r="14" spans="1:10" ht="13.5" customHeight="1">
      <c r="A14" s="15" t="s">
        <v>16</v>
      </c>
      <c r="B14" s="16">
        <v>1650000</v>
      </c>
      <c r="C14" s="17">
        <v>1650000</v>
      </c>
      <c r="D14" s="18"/>
      <c r="E14" s="19">
        <v>0</v>
      </c>
      <c r="F14" s="9"/>
      <c r="G14" s="9"/>
      <c r="H14" s="9"/>
      <c r="I14" s="9"/>
      <c r="J14" s="9"/>
    </row>
    <row r="15" spans="1:10" ht="13.5" customHeight="1">
      <c r="A15" s="15" t="s">
        <v>17</v>
      </c>
      <c r="B15" s="16">
        <v>0</v>
      </c>
      <c r="C15" s="17">
        <v>190000</v>
      </c>
      <c r="D15" s="18"/>
      <c r="E15" s="19">
        <v>0</v>
      </c>
      <c r="F15" s="9"/>
      <c r="G15" s="9"/>
      <c r="H15" s="9"/>
      <c r="I15" s="9"/>
      <c r="J15" s="9"/>
    </row>
    <row r="16" spans="1:10" ht="13.5" customHeight="1">
      <c r="A16" s="15" t="s">
        <v>18</v>
      </c>
      <c r="B16" s="16">
        <v>832000</v>
      </c>
      <c r="C16" s="17">
        <v>832000</v>
      </c>
      <c r="D16" s="18"/>
      <c r="E16" s="19">
        <v>0</v>
      </c>
      <c r="F16" s="9"/>
      <c r="G16" s="9"/>
      <c r="H16" s="9"/>
      <c r="I16" s="9"/>
      <c r="J16" s="9"/>
    </row>
    <row r="17" spans="1:10" ht="13.5" customHeight="1">
      <c r="A17" s="15" t="s">
        <v>19</v>
      </c>
      <c r="B17" s="16">
        <v>38132000</v>
      </c>
      <c r="C17" s="17">
        <v>35082914.6</v>
      </c>
      <c r="D17" s="18"/>
      <c r="E17" s="19">
        <v>0</v>
      </c>
      <c r="F17" s="9"/>
      <c r="G17" s="9"/>
      <c r="H17" s="9"/>
      <c r="I17" s="9"/>
      <c r="J17" s="9"/>
    </row>
    <row r="18" spans="1:10" ht="13.5" customHeight="1" thickBot="1">
      <c r="A18" s="15" t="s">
        <v>20</v>
      </c>
      <c r="B18" s="16">
        <v>1500000</v>
      </c>
      <c r="C18" s="17">
        <v>0</v>
      </c>
      <c r="D18" s="23">
        <v>0</v>
      </c>
      <c r="E18" s="24">
        <v>0</v>
      </c>
      <c r="F18" s="9"/>
      <c r="G18" s="9"/>
      <c r="H18" s="9"/>
      <c r="I18" s="9"/>
      <c r="J18" s="9"/>
    </row>
    <row r="19" spans="1:10" ht="16.5" customHeight="1" thickBot="1">
      <c r="A19" s="31" t="s">
        <v>21</v>
      </c>
      <c r="B19" s="32">
        <f>SUM(B12:B18)</f>
        <v>42145000</v>
      </c>
      <c r="C19" s="27">
        <f>SUM(C12:C18)</f>
        <v>37783327.6</v>
      </c>
      <c r="D19" s="4">
        <f>SUM(D12:D18)</f>
        <v>0</v>
      </c>
      <c r="E19" s="28">
        <f>SUM(E12:E18)</f>
        <v>27500</v>
      </c>
      <c r="F19" s="9"/>
      <c r="G19" s="9"/>
      <c r="H19" s="9"/>
      <c r="I19" s="9"/>
      <c r="J19" s="9"/>
    </row>
    <row r="20" spans="1:10" ht="13.5" customHeight="1">
      <c r="A20" s="10" t="s">
        <v>22</v>
      </c>
      <c r="B20" s="11">
        <v>8000</v>
      </c>
      <c r="C20" s="12">
        <v>8610</v>
      </c>
      <c r="D20" s="13"/>
      <c r="E20" s="14">
        <v>8000</v>
      </c>
      <c r="F20" s="9"/>
      <c r="G20" s="9"/>
      <c r="H20" s="9"/>
      <c r="I20" s="9"/>
      <c r="J20" s="9"/>
    </row>
    <row r="21" spans="1:10" ht="13.5" customHeight="1">
      <c r="A21" s="33" t="s">
        <v>23</v>
      </c>
      <c r="B21" s="16">
        <v>250000</v>
      </c>
      <c r="C21" s="17">
        <v>226016</v>
      </c>
      <c r="D21" s="18"/>
      <c r="E21" s="19">
        <v>230000</v>
      </c>
      <c r="F21" s="9"/>
      <c r="G21" s="9"/>
      <c r="H21" s="9"/>
      <c r="I21" s="9"/>
      <c r="J21" s="9"/>
    </row>
    <row r="22" spans="1:10" ht="13.5" customHeight="1">
      <c r="A22" s="33" t="s">
        <v>24</v>
      </c>
      <c r="B22" s="16">
        <v>3000</v>
      </c>
      <c r="C22" s="17">
        <v>3440</v>
      </c>
      <c r="D22" s="18"/>
      <c r="E22" s="19">
        <v>3000</v>
      </c>
      <c r="F22" s="9"/>
      <c r="G22" s="9"/>
      <c r="H22" s="9"/>
      <c r="I22" s="9"/>
      <c r="J22" s="9"/>
    </row>
    <row r="23" spans="1:10" ht="13.5" customHeight="1">
      <c r="A23" s="33" t="s">
        <v>25</v>
      </c>
      <c r="B23" s="16">
        <v>75000</v>
      </c>
      <c r="C23" s="17">
        <v>73892</v>
      </c>
      <c r="D23" s="18"/>
      <c r="E23" s="19">
        <v>75000</v>
      </c>
      <c r="F23" s="9"/>
      <c r="G23" s="9"/>
      <c r="H23" s="9"/>
      <c r="I23" s="9"/>
      <c r="J23" s="9"/>
    </row>
    <row r="24" spans="1:10" ht="13.5" customHeight="1">
      <c r="A24" s="34" t="s">
        <v>26</v>
      </c>
      <c r="B24" s="21">
        <v>130000</v>
      </c>
      <c r="C24" s="17">
        <v>149050</v>
      </c>
      <c r="D24" s="18"/>
      <c r="E24" s="19">
        <v>155000</v>
      </c>
      <c r="F24" s="9"/>
      <c r="G24" s="9"/>
      <c r="H24" s="9"/>
      <c r="I24" s="9"/>
      <c r="J24" s="9"/>
    </row>
    <row r="25" spans="1:10" ht="13.5" customHeight="1">
      <c r="A25" s="34" t="s">
        <v>27</v>
      </c>
      <c r="B25" s="21">
        <v>60000</v>
      </c>
      <c r="C25" s="17">
        <v>101500</v>
      </c>
      <c r="D25" s="18"/>
      <c r="E25" s="19">
        <v>70000</v>
      </c>
      <c r="F25" s="9"/>
      <c r="G25" s="9"/>
      <c r="H25" s="9"/>
      <c r="I25" s="9"/>
      <c r="J25" s="9"/>
    </row>
    <row r="26" spans="1:10" ht="13.5" customHeight="1">
      <c r="A26" s="34" t="s">
        <v>28</v>
      </c>
      <c r="B26" s="21">
        <v>650000</v>
      </c>
      <c r="C26" s="17">
        <v>1047832</v>
      </c>
      <c r="D26" s="18"/>
      <c r="E26" s="19">
        <v>0</v>
      </c>
      <c r="F26" s="9"/>
      <c r="G26" s="9"/>
      <c r="H26" s="9"/>
      <c r="I26" s="9"/>
      <c r="J26" s="9"/>
    </row>
    <row r="27" spans="1:10" ht="13.5" customHeight="1">
      <c r="A27" s="34" t="s">
        <v>29</v>
      </c>
      <c r="B27" s="21">
        <v>550000</v>
      </c>
      <c r="C27" s="17">
        <v>619663.79</v>
      </c>
      <c r="D27" s="18"/>
      <c r="E27" s="19">
        <v>550000</v>
      </c>
      <c r="F27" s="9"/>
      <c r="G27" s="9"/>
      <c r="H27" s="9"/>
      <c r="I27" s="9"/>
      <c r="J27" s="9"/>
    </row>
    <row r="28" spans="1:10" ht="13.5" customHeight="1">
      <c r="A28" s="34" t="s">
        <v>30</v>
      </c>
      <c r="B28" s="21">
        <v>70000</v>
      </c>
      <c r="C28" s="17">
        <v>473039.5</v>
      </c>
      <c r="D28" s="18"/>
      <c r="E28" s="19">
        <v>70000</v>
      </c>
      <c r="F28" s="9"/>
      <c r="G28" s="9"/>
      <c r="H28" s="9"/>
      <c r="I28" s="9"/>
      <c r="J28" s="9"/>
    </row>
    <row r="29" spans="1:10" ht="13.5" customHeight="1">
      <c r="A29" s="34" t="s">
        <v>31</v>
      </c>
      <c r="B29" s="21">
        <v>0</v>
      </c>
      <c r="C29" s="17">
        <v>5801</v>
      </c>
      <c r="D29" s="18"/>
      <c r="E29" s="19">
        <v>105000</v>
      </c>
      <c r="F29" s="9"/>
      <c r="G29" s="9"/>
      <c r="H29" s="9"/>
      <c r="I29" s="9"/>
      <c r="J29" s="9"/>
    </row>
    <row r="30" spans="1:10" ht="13.5" customHeight="1">
      <c r="A30" s="34" t="s">
        <v>32</v>
      </c>
      <c r="B30" s="21">
        <v>20000</v>
      </c>
      <c r="C30" s="17">
        <v>70631</v>
      </c>
      <c r="D30" s="18"/>
      <c r="E30" s="19">
        <v>25000</v>
      </c>
      <c r="F30" s="9"/>
      <c r="G30" s="9"/>
      <c r="H30" s="9"/>
      <c r="I30" s="9"/>
      <c r="J30" s="9"/>
    </row>
    <row r="31" spans="1:10" ht="13.5" customHeight="1">
      <c r="A31" s="34" t="s">
        <v>33</v>
      </c>
      <c r="B31" s="21">
        <v>30000</v>
      </c>
      <c r="C31" s="17">
        <v>43972.4</v>
      </c>
      <c r="D31" s="18"/>
      <c r="E31" s="19">
        <v>30000</v>
      </c>
      <c r="F31" s="9"/>
      <c r="G31" s="9"/>
      <c r="H31" s="9"/>
      <c r="I31" s="9"/>
      <c r="J31" s="9"/>
    </row>
    <row r="32" spans="1:10" ht="13.5" customHeight="1">
      <c r="A32" s="34" t="s">
        <v>34</v>
      </c>
      <c r="B32" s="21">
        <v>2000</v>
      </c>
      <c r="C32" s="17">
        <v>1710</v>
      </c>
      <c r="D32" s="18"/>
      <c r="E32" s="19">
        <v>2000</v>
      </c>
      <c r="F32" s="9"/>
      <c r="G32" s="9"/>
      <c r="H32" s="9"/>
      <c r="I32" s="9"/>
      <c r="J32" s="9"/>
    </row>
    <row r="33" spans="1:10" ht="13.5" customHeight="1">
      <c r="A33" s="34" t="s">
        <v>35</v>
      </c>
      <c r="B33" s="21">
        <v>0</v>
      </c>
      <c r="C33" s="17">
        <v>5763.5</v>
      </c>
      <c r="D33" s="18"/>
      <c r="E33" s="19">
        <v>325000</v>
      </c>
      <c r="F33" s="9"/>
      <c r="G33" s="9"/>
      <c r="H33" s="9"/>
      <c r="I33" s="9"/>
      <c r="J33" s="9"/>
    </row>
    <row r="34" spans="1:10" ht="13.5" customHeight="1" thickBot="1">
      <c r="A34" s="34" t="s">
        <v>36</v>
      </c>
      <c r="B34" s="21">
        <v>50000</v>
      </c>
      <c r="C34" s="22">
        <v>50843.2</v>
      </c>
      <c r="D34" s="23"/>
      <c r="E34" s="24">
        <v>20000</v>
      </c>
      <c r="F34" s="9"/>
      <c r="G34" s="9"/>
      <c r="H34" s="9"/>
      <c r="I34" s="9"/>
      <c r="J34" s="9"/>
    </row>
    <row r="35" spans="1:10" ht="16.5" customHeight="1" thickBot="1">
      <c r="A35" s="35" t="s">
        <v>37</v>
      </c>
      <c r="B35" s="26">
        <f>SUM(B20:B34)</f>
        <v>1898000</v>
      </c>
      <c r="C35" s="27">
        <f>SUM(C20:C34)</f>
        <v>2881764.39</v>
      </c>
      <c r="D35" s="4">
        <f>SUM(D20:D34)</f>
        <v>0</v>
      </c>
      <c r="E35" s="28">
        <f>SUM(E20:E34)</f>
        <v>1668000</v>
      </c>
      <c r="F35" s="9"/>
      <c r="G35" s="9"/>
      <c r="H35" s="9"/>
      <c r="I35" s="9"/>
      <c r="J35" s="9"/>
    </row>
    <row r="36" spans="1:10" ht="18" customHeight="1" thickBot="1">
      <c r="A36" s="36" t="s">
        <v>38</v>
      </c>
      <c r="B36" s="37">
        <v>13000000</v>
      </c>
      <c r="C36" s="38">
        <v>9500000</v>
      </c>
      <c r="D36" s="39"/>
      <c r="E36" s="39">
        <v>3900000</v>
      </c>
      <c r="F36" s="9"/>
      <c r="G36" s="9"/>
      <c r="H36" s="9"/>
      <c r="I36" s="9"/>
      <c r="J36" s="9"/>
    </row>
    <row r="37" spans="1:10" ht="18" customHeight="1" thickBot="1">
      <c r="A37" s="40" t="s">
        <v>39</v>
      </c>
      <c r="B37" s="26">
        <f>B11+B19+B35+B36</f>
        <v>60293000</v>
      </c>
      <c r="C37" s="27">
        <f>C11+C19+C35+C36</f>
        <v>53496801.99</v>
      </c>
      <c r="D37" s="4">
        <f>D11+D19+D35+D36</f>
        <v>0</v>
      </c>
      <c r="E37" s="28">
        <f>E11+E19+E35+E36</f>
        <v>8775500</v>
      </c>
      <c r="F37" s="9"/>
      <c r="G37" s="9"/>
      <c r="H37" s="9"/>
      <c r="I37" s="9"/>
      <c r="J37" s="9"/>
    </row>
    <row r="38" ht="19.5" customHeight="1">
      <c r="A38" s="41" t="s">
        <v>40</v>
      </c>
    </row>
    <row r="39" ht="3" customHeight="1" thickBot="1">
      <c r="A39" s="42"/>
    </row>
    <row r="40" spans="1:5" ht="12.75" customHeight="1" thickBot="1">
      <c r="A40" s="43" t="s">
        <v>41</v>
      </c>
      <c r="B40" s="44" t="s">
        <v>3</v>
      </c>
      <c r="C40" s="6" t="s">
        <v>4</v>
      </c>
      <c r="D40" s="6" t="s">
        <v>5</v>
      </c>
      <c r="E40" s="6" t="s">
        <v>5</v>
      </c>
    </row>
    <row r="41" spans="1:5" ht="12.75" customHeight="1">
      <c r="A41" s="10" t="s">
        <v>42</v>
      </c>
      <c r="B41" s="11">
        <v>20000</v>
      </c>
      <c r="C41" s="13">
        <v>0</v>
      </c>
      <c r="D41" s="13">
        <v>0</v>
      </c>
      <c r="E41" s="14">
        <v>20000</v>
      </c>
    </row>
    <row r="42" spans="1:5" ht="12.75" customHeight="1">
      <c r="A42" s="15" t="s">
        <v>43</v>
      </c>
      <c r="B42" s="16">
        <v>20000</v>
      </c>
      <c r="C42" s="18">
        <v>117690.9</v>
      </c>
      <c r="D42" s="18"/>
      <c r="E42" s="19">
        <v>20000</v>
      </c>
    </row>
    <row r="43" spans="1:5" ht="12.75" customHeight="1">
      <c r="A43" s="20" t="s">
        <v>44</v>
      </c>
      <c r="B43" s="21">
        <v>0</v>
      </c>
      <c r="C43" s="23">
        <v>1900</v>
      </c>
      <c r="D43" s="23"/>
      <c r="E43" s="24">
        <v>0</v>
      </c>
    </row>
    <row r="44" spans="1:5" ht="12.75" customHeight="1" thickBot="1">
      <c r="A44" s="20" t="s">
        <v>45</v>
      </c>
      <c r="B44" s="21">
        <v>0</v>
      </c>
      <c r="C44" s="23">
        <v>0</v>
      </c>
      <c r="D44" s="23"/>
      <c r="E44" s="24">
        <v>0</v>
      </c>
    </row>
    <row r="45" spans="1:5" ht="12.75" customHeight="1" thickBot="1">
      <c r="A45" s="43" t="s">
        <v>46</v>
      </c>
      <c r="B45" s="26">
        <f>SUM(B41:B44)</f>
        <v>40000</v>
      </c>
      <c r="C45" s="4">
        <f>SUM(C41:C44)</f>
        <v>119590.9</v>
      </c>
      <c r="D45" s="4">
        <f>SUM(D41:D44)</f>
        <v>0</v>
      </c>
      <c r="E45" s="28">
        <f>SUM(E41:E44)</f>
        <v>40000</v>
      </c>
    </row>
    <row r="46" spans="1:5" ht="12.75" customHeight="1" thickBot="1">
      <c r="A46" s="43" t="s">
        <v>47</v>
      </c>
      <c r="B46" s="26">
        <v>0</v>
      </c>
      <c r="C46" s="45">
        <v>40000</v>
      </c>
      <c r="D46" s="45"/>
      <c r="E46" s="46">
        <v>0</v>
      </c>
    </row>
    <row r="47" spans="1:5" ht="12.75" customHeight="1" thickBot="1">
      <c r="A47" s="47" t="s">
        <v>48</v>
      </c>
      <c r="B47" s="48">
        <v>0</v>
      </c>
      <c r="C47" s="4">
        <v>20478</v>
      </c>
      <c r="D47" s="4"/>
      <c r="E47" s="28">
        <v>650000</v>
      </c>
    </row>
    <row r="48" spans="1:5" ht="12.75" customHeight="1" thickBot="1">
      <c r="A48" s="43" t="s">
        <v>49</v>
      </c>
      <c r="B48" s="26">
        <v>220000</v>
      </c>
      <c r="C48" s="45">
        <v>206479.9</v>
      </c>
      <c r="D48" s="45"/>
      <c r="E48" s="46">
        <v>220000</v>
      </c>
    </row>
    <row r="49" spans="1:5" ht="12.75" customHeight="1" thickBot="1">
      <c r="A49" s="43" t="s">
        <v>50</v>
      </c>
      <c r="B49" s="26">
        <v>400000</v>
      </c>
      <c r="C49" s="4">
        <v>65905</v>
      </c>
      <c r="D49" s="4"/>
      <c r="E49" s="28">
        <v>350000</v>
      </c>
    </row>
    <row r="50" spans="1:5" ht="12.75" customHeight="1" thickBot="1">
      <c r="A50" s="43" t="s">
        <v>51</v>
      </c>
      <c r="B50" s="26">
        <v>10000</v>
      </c>
      <c r="C50" s="4">
        <v>240</v>
      </c>
      <c r="D50" s="4"/>
      <c r="E50" s="28">
        <v>20000</v>
      </c>
    </row>
    <row r="51" spans="1:5" ht="12.75" customHeight="1">
      <c r="A51" s="49" t="s">
        <v>52</v>
      </c>
      <c r="B51" s="11">
        <v>6000</v>
      </c>
      <c r="C51" s="13">
        <v>0</v>
      </c>
      <c r="D51" s="13"/>
      <c r="E51" s="14">
        <v>6000</v>
      </c>
    </row>
    <row r="52" spans="1:5" ht="12.75" customHeight="1" thickBot="1">
      <c r="A52" s="50" t="s">
        <v>53</v>
      </c>
      <c r="B52" s="21">
        <v>20000</v>
      </c>
      <c r="C52" s="23">
        <v>21538.3</v>
      </c>
      <c r="D52" s="23"/>
      <c r="E52" s="24">
        <v>20000</v>
      </c>
    </row>
    <row r="53" spans="1:5" ht="12.75" customHeight="1" thickBot="1">
      <c r="A53" s="43" t="s">
        <v>54</v>
      </c>
      <c r="B53" s="26">
        <f>SUM(B51:B52)</f>
        <v>26000</v>
      </c>
      <c r="C53" s="4">
        <f>SUM(C51:C52)</f>
        <v>21538.3</v>
      </c>
      <c r="D53" s="4">
        <f>SUM(D51:D52)</f>
        <v>0</v>
      </c>
      <c r="E53" s="28">
        <f>SUM(E51:E52)</f>
        <v>26000</v>
      </c>
    </row>
    <row r="54" spans="1:5" ht="12.75" customHeight="1">
      <c r="A54" s="10" t="s">
        <v>55</v>
      </c>
      <c r="B54" s="11">
        <v>0</v>
      </c>
      <c r="C54" s="13">
        <v>590</v>
      </c>
      <c r="D54" s="13"/>
      <c r="E54" s="14">
        <v>0</v>
      </c>
    </row>
    <row r="55" spans="1:5" ht="12.75" customHeight="1">
      <c r="A55" s="20" t="s">
        <v>56</v>
      </c>
      <c r="B55" s="21">
        <v>10000</v>
      </c>
      <c r="C55" s="18">
        <v>10773.7</v>
      </c>
      <c r="D55" s="18"/>
      <c r="E55" s="19">
        <v>10000</v>
      </c>
    </row>
    <row r="56" spans="1:5" ht="12.75" customHeight="1" thickBot="1">
      <c r="A56" s="20" t="s">
        <v>57</v>
      </c>
      <c r="B56" s="21">
        <v>15000</v>
      </c>
      <c r="C56" s="23">
        <v>13176</v>
      </c>
      <c r="D56" s="23"/>
      <c r="E56" s="24">
        <v>15000</v>
      </c>
    </row>
    <row r="57" spans="1:5" ht="12.75" customHeight="1" thickBot="1">
      <c r="A57" s="43" t="s">
        <v>58</v>
      </c>
      <c r="B57" s="26">
        <f>SUM(B54:B56)</f>
        <v>25000</v>
      </c>
      <c r="C57" s="4">
        <f>SUM(C54:C56)</f>
        <v>24539.7</v>
      </c>
      <c r="D57" s="4">
        <f>SUM(D54:D56)</f>
        <v>0</v>
      </c>
      <c r="E57" s="28">
        <f>SUM(E54:E56)</f>
        <v>25000</v>
      </c>
    </row>
    <row r="58" spans="1:5" ht="12.75" customHeight="1">
      <c r="A58" s="10" t="s">
        <v>59</v>
      </c>
      <c r="B58" s="11"/>
      <c r="C58" s="13">
        <v>7381.5</v>
      </c>
      <c r="D58" s="13"/>
      <c r="E58" s="14">
        <v>0</v>
      </c>
    </row>
    <row r="59" spans="1:5" ht="12.75" customHeight="1">
      <c r="A59" s="15" t="s">
        <v>60</v>
      </c>
      <c r="B59" s="16"/>
      <c r="C59" s="18">
        <v>14000</v>
      </c>
      <c r="D59" s="18"/>
      <c r="E59" s="19">
        <v>0</v>
      </c>
    </row>
    <row r="60" spans="1:5" ht="12.75" customHeight="1">
      <c r="A60" s="15" t="s">
        <v>61</v>
      </c>
      <c r="B60" s="16">
        <v>20000</v>
      </c>
      <c r="C60" s="18">
        <v>0</v>
      </c>
      <c r="D60" s="18"/>
      <c r="E60" s="19">
        <v>20000</v>
      </c>
    </row>
    <row r="61" spans="1:5" ht="12.75" customHeight="1">
      <c r="A61" s="15" t="s">
        <v>62</v>
      </c>
      <c r="B61" s="16">
        <v>500000</v>
      </c>
      <c r="C61" s="18">
        <v>50000</v>
      </c>
      <c r="D61" s="18"/>
      <c r="E61" s="19">
        <v>0</v>
      </c>
    </row>
    <row r="62" spans="1:5" ht="12.75" customHeight="1">
      <c r="A62" s="15" t="s">
        <v>63</v>
      </c>
      <c r="B62" s="16"/>
      <c r="C62" s="18">
        <v>0</v>
      </c>
      <c r="D62" s="18"/>
      <c r="E62" s="19">
        <v>0</v>
      </c>
    </row>
    <row r="63" spans="1:5" ht="12.75" customHeight="1">
      <c r="A63" s="15" t="s">
        <v>64</v>
      </c>
      <c r="B63" s="16"/>
      <c r="C63" s="18">
        <v>125233.3</v>
      </c>
      <c r="D63" s="18"/>
      <c r="E63" s="19">
        <v>0</v>
      </c>
    </row>
    <row r="64" spans="1:5" ht="12.75" customHeight="1" thickBot="1">
      <c r="A64" s="20" t="s">
        <v>65</v>
      </c>
      <c r="B64" s="21"/>
      <c r="C64" s="23">
        <v>40101</v>
      </c>
      <c r="D64" s="23"/>
      <c r="E64" s="24">
        <v>0</v>
      </c>
    </row>
    <row r="65" spans="1:5" ht="12.75" customHeight="1" thickBot="1">
      <c r="A65" s="43" t="s">
        <v>66</v>
      </c>
      <c r="B65" s="26">
        <f>SUM(B58:B64)</f>
        <v>520000</v>
      </c>
      <c r="C65" s="4">
        <f>SUM(C58:C64)</f>
        <v>236715.8</v>
      </c>
      <c r="D65" s="4">
        <f>SUM(D58:D64)</f>
        <v>0</v>
      </c>
      <c r="E65" s="28">
        <f>SUM(E58:E64)</f>
        <v>20000</v>
      </c>
    </row>
    <row r="66" spans="1:5" ht="12.75" customHeight="1">
      <c r="A66" s="10" t="s">
        <v>67</v>
      </c>
      <c r="B66" s="11">
        <v>40000</v>
      </c>
      <c r="C66" s="13">
        <v>31586.1</v>
      </c>
      <c r="D66" s="13"/>
      <c r="E66" s="14">
        <v>40000</v>
      </c>
    </row>
    <row r="67" spans="1:5" ht="12.75" customHeight="1">
      <c r="A67" s="29" t="s">
        <v>68</v>
      </c>
      <c r="B67" s="30">
        <v>0</v>
      </c>
      <c r="C67" s="18">
        <v>0</v>
      </c>
      <c r="D67" s="18"/>
      <c r="E67" s="19">
        <v>0</v>
      </c>
    </row>
    <row r="68" spans="1:5" ht="12.75" customHeight="1" thickBot="1">
      <c r="A68" s="20" t="s">
        <v>69</v>
      </c>
      <c r="B68" s="21">
        <v>35000</v>
      </c>
      <c r="C68" s="23">
        <v>45408.2</v>
      </c>
      <c r="D68" s="23"/>
      <c r="E68" s="24">
        <v>50000</v>
      </c>
    </row>
    <row r="69" spans="1:5" ht="12.75" customHeight="1" thickBot="1">
      <c r="A69" s="43" t="s">
        <v>70</v>
      </c>
      <c r="B69" s="26">
        <f>SUM(B66:B68)</f>
        <v>75000</v>
      </c>
      <c r="C69" s="4">
        <f>SUM(C66:C68)</f>
        <v>76994.29999999999</v>
      </c>
      <c r="D69" s="4">
        <f>SUM(D66:D68)</f>
        <v>0</v>
      </c>
      <c r="E69" s="28">
        <f>SUM(E66:E68)</f>
        <v>90000</v>
      </c>
    </row>
    <row r="70" spans="1:5" ht="12.75" customHeight="1" thickBot="1">
      <c r="A70" s="43" t="s">
        <v>71</v>
      </c>
      <c r="B70" s="26">
        <v>15000</v>
      </c>
      <c r="C70" s="45">
        <v>9754.5</v>
      </c>
      <c r="D70" s="45"/>
      <c r="E70" s="46">
        <v>13000</v>
      </c>
    </row>
    <row r="71" spans="1:5" ht="12.75" customHeight="1" thickBot="1">
      <c r="A71" s="47" t="s">
        <v>72</v>
      </c>
      <c r="B71" s="48">
        <v>10000</v>
      </c>
      <c r="C71" s="4">
        <v>0</v>
      </c>
      <c r="D71" s="4">
        <v>0</v>
      </c>
      <c r="E71" s="28">
        <v>7000</v>
      </c>
    </row>
    <row r="72" spans="1:5" ht="12.75" customHeight="1">
      <c r="A72" s="51" t="s">
        <v>73</v>
      </c>
      <c r="B72" s="52">
        <v>20000</v>
      </c>
      <c r="C72" s="13">
        <v>56874.8</v>
      </c>
      <c r="D72" s="13"/>
      <c r="E72" s="14">
        <v>35000</v>
      </c>
    </row>
    <row r="73" spans="1:5" ht="12.75" customHeight="1">
      <c r="A73" s="15" t="s">
        <v>74</v>
      </c>
      <c r="B73" s="16">
        <v>10000</v>
      </c>
      <c r="C73" s="18">
        <v>7641.1</v>
      </c>
      <c r="D73" s="18"/>
      <c r="E73" s="19">
        <v>10000</v>
      </c>
    </row>
    <row r="74" spans="1:5" ht="12.75" customHeight="1">
      <c r="A74" s="15" t="s">
        <v>75</v>
      </c>
      <c r="B74" s="16">
        <v>0</v>
      </c>
      <c r="C74" s="18">
        <v>0</v>
      </c>
      <c r="D74" s="18"/>
      <c r="E74" s="19">
        <v>0</v>
      </c>
    </row>
    <row r="75" spans="1:5" ht="12.75" customHeight="1">
      <c r="A75" s="15" t="s">
        <v>76</v>
      </c>
      <c r="B75" s="16">
        <v>30000</v>
      </c>
      <c r="C75" s="18">
        <v>1014</v>
      </c>
      <c r="D75" s="18"/>
      <c r="E75" s="19">
        <v>15000</v>
      </c>
    </row>
    <row r="76" spans="1:5" ht="12.75" customHeight="1">
      <c r="A76" s="15" t="s">
        <v>77</v>
      </c>
      <c r="B76" s="16">
        <v>10000</v>
      </c>
      <c r="C76" s="18">
        <v>6641.7</v>
      </c>
      <c r="D76" s="18"/>
      <c r="E76" s="19">
        <v>10000</v>
      </c>
    </row>
    <row r="77" spans="1:5" ht="12.75" customHeight="1" thickBot="1">
      <c r="A77" s="53" t="s">
        <v>78</v>
      </c>
      <c r="B77" s="54"/>
      <c r="C77" s="23">
        <v>0</v>
      </c>
      <c r="D77" s="23"/>
      <c r="E77" s="24">
        <v>0</v>
      </c>
    </row>
    <row r="78" spans="1:5" ht="12.75" customHeight="1" thickBot="1">
      <c r="A78" s="55" t="s">
        <v>79</v>
      </c>
      <c r="B78" s="32">
        <v>70000</v>
      </c>
      <c r="C78" s="4">
        <f>SUM(C72:C77)</f>
        <v>72171.6</v>
      </c>
      <c r="D78" s="4">
        <f>SUM(D72:D77)</f>
        <v>0</v>
      </c>
      <c r="E78" s="28">
        <f>SUM(E72:E77)</f>
        <v>70000</v>
      </c>
    </row>
    <row r="79" spans="1:5" ht="12.75" customHeight="1" thickBot="1">
      <c r="A79" s="43" t="s">
        <v>80</v>
      </c>
      <c r="B79" s="26">
        <v>220000</v>
      </c>
      <c r="C79" s="4">
        <v>217167</v>
      </c>
      <c r="D79" s="4"/>
      <c r="E79" s="28">
        <v>250000</v>
      </c>
    </row>
    <row r="80" spans="1:5" ht="12.75" customHeight="1">
      <c r="A80" s="51" t="s">
        <v>81</v>
      </c>
      <c r="B80" s="52">
        <v>10000</v>
      </c>
      <c r="C80" s="13">
        <v>8680</v>
      </c>
      <c r="D80" s="13"/>
      <c r="E80" s="14">
        <v>10000</v>
      </c>
    </row>
    <row r="81" spans="1:5" ht="12.75" customHeight="1">
      <c r="A81" s="15" t="s">
        <v>82</v>
      </c>
      <c r="B81" s="16">
        <v>60000</v>
      </c>
      <c r="C81" s="18">
        <v>123957.4</v>
      </c>
      <c r="D81" s="18"/>
      <c r="E81" s="19">
        <v>50000</v>
      </c>
    </row>
    <row r="82" spans="1:5" ht="12.75" customHeight="1" thickBot="1">
      <c r="A82" s="53" t="s">
        <v>83</v>
      </c>
      <c r="B82" s="54">
        <v>0</v>
      </c>
      <c r="C82" s="23">
        <v>9341.1</v>
      </c>
      <c r="D82" s="23"/>
      <c r="E82" s="24">
        <v>0</v>
      </c>
    </row>
    <row r="83" spans="1:5" ht="12.75" customHeight="1" thickBot="1">
      <c r="A83" s="43" t="s">
        <v>84</v>
      </c>
      <c r="B83" s="26">
        <v>70000</v>
      </c>
      <c r="C83" s="4">
        <f>SUM(C80:C82)</f>
        <v>141978.5</v>
      </c>
      <c r="D83" s="4">
        <f>SUM(D80:D82)</f>
        <v>0</v>
      </c>
      <c r="E83" s="28">
        <f>SUM(E80:E82)</f>
        <v>60000</v>
      </c>
    </row>
    <row r="84" spans="1:5" ht="12.75" customHeight="1" thickBot="1">
      <c r="A84" s="43" t="s">
        <v>85</v>
      </c>
      <c r="B84" s="26">
        <v>0</v>
      </c>
      <c r="C84" s="45">
        <v>0</v>
      </c>
      <c r="D84" s="45">
        <v>0</v>
      </c>
      <c r="E84" s="46">
        <v>0</v>
      </c>
    </row>
    <row r="85" spans="1:5" ht="12.75" customHeight="1" thickBot="1">
      <c r="A85" s="43" t="s">
        <v>86</v>
      </c>
      <c r="B85" s="26">
        <v>45000</v>
      </c>
      <c r="C85" s="4">
        <v>76033</v>
      </c>
      <c r="D85" s="4"/>
      <c r="E85" s="28">
        <v>45000</v>
      </c>
    </row>
    <row r="86" spans="1:5" ht="12.75" customHeight="1" thickBot="1">
      <c r="A86" s="47" t="s">
        <v>87</v>
      </c>
      <c r="B86" s="48">
        <v>0</v>
      </c>
      <c r="C86" s="45">
        <v>0</v>
      </c>
      <c r="D86" s="45">
        <v>0</v>
      </c>
      <c r="E86" s="46">
        <v>0</v>
      </c>
    </row>
    <row r="87" spans="1:5" ht="12.75" customHeight="1" thickBot="1">
      <c r="A87" s="43" t="s">
        <v>88</v>
      </c>
      <c r="B87" s="26">
        <v>0</v>
      </c>
      <c r="C87" s="4">
        <v>0</v>
      </c>
      <c r="D87" s="4">
        <v>0</v>
      </c>
      <c r="E87" s="28">
        <v>0</v>
      </c>
    </row>
    <row r="88" spans="1:5" ht="12.75" customHeight="1">
      <c r="A88" s="10" t="s">
        <v>89</v>
      </c>
      <c r="B88" s="11">
        <v>0</v>
      </c>
      <c r="C88" s="13">
        <v>0</v>
      </c>
      <c r="D88" s="13"/>
      <c r="E88" s="14">
        <v>0</v>
      </c>
    </row>
    <row r="89" spans="1:5" ht="12.75" customHeight="1">
      <c r="A89" s="15" t="s">
        <v>90</v>
      </c>
      <c r="B89" s="16">
        <v>15000</v>
      </c>
      <c r="C89" s="18">
        <v>8343</v>
      </c>
      <c r="D89" s="18"/>
      <c r="E89" s="19">
        <v>15000</v>
      </c>
    </row>
    <row r="90" spans="1:5" ht="12.75" customHeight="1">
      <c r="A90" s="15" t="s">
        <v>91</v>
      </c>
      <c r="B90" s="16">
        <v>5000</v>
      </c>
      <c r="C90" s="18">
        <v>3182.5</v>
      </c>
      <c r="D90" s="18"/>
      <c r="E90" s="19">
        <v>5000</v>
      </c>
    </row>
    <row r="91" spans="1:5" ht="12.75" customHeight="1">
      <c r="A91" s="15" t="s">
        <v>92</v>
      </c>
      <c r="B91" s="16">
        <v>20000</v>
      </c>
      <c r="C91" s="18">
        <v>25827.1</v>
      </c>
      <c r="D91" s="18"/>
      <c r="E91" s="19">
        <v>15000</v>
      </c>
    </row>
    <row r="92" spans="1:5" ht="12.75" customHeight="1">
      <c r="A92" s="15" t="s">
        <v>93</v>
      </c>
      <c r="B92" s="16">
        <v>10000</v>
      </c>
      <c r="C92" s="18">
        <v>0</v>
      </c>
      <c r="D92" s="18"/>
      <c r="E92" s="19">
        <v>5000</v>
      </c>
    </row>
    <row r="93" spans="1:5" ht="12.75" customHeight="1">
      <c r="A93" s="15" t="s">
        <v>94</v>
      </c>
      <c r="B93" s="16">
        <v>0</v>
      </c>
      <c r="C93" s="18">
        <v>3250</v>
      </c>
      <c r="D93" s="18"/>
      <c r="E93" s="19">
        <v>10000</v>
      </c>
    </row>
    <row r="94" spans="1:5" ht="12.75" customHeight="1" thickBot="1">
      <c r="A94" s="15" t="s">
        <v>95</v>
      </c>
      <c r="B94" s="16">
        <v>0</v>
      </c>
      <c r="C94" s="23">
        <v>8808</v>
      </c>
      <c r="D94" s="23"/>
      <c r="E94" s="24">
        <v>0</v>
      </c>
    </row>
    <row r="95" spans="1:5" ht="13.5" customHeight="1" thickBot="1">
      <c r="A95" s="43" t="s">
        <v>96</v>
      </c>
      <c r="B95" s="26">
        <v>50000</v>
      </c>
      <c r="C95" s="4">
        <f>SUM(C88:C94)</f>
        <v>49410.6</v>
      </c>
      <c r="D95" s="4">
        <f>SUM(D88:D94)</f>
        <v>0</v>
      </c>
      <c r="E95" s="28">
        <f>SUM(E88:E94)</f>
        <v>50000</v>
      </c>
    </row>
    <row r="96" spans="1:5" ht="13.5" customHeight="1">
      <c r="A96" s="10" t="s">
        <v>97</v>
      </c>
      <c r="B96" s="11">
        <v>460000</v>
      </c>
      <c r="C96" s="13">
        <v>410522</v>
      </c>
      <c r="D96" s="13"/>
      <c r="E96" s="14">
        <v>460000</v>
      </c>
    </row>
    <row r="97" spans="1:5" ht="13.5" customHeight="1">
      <c r="A97" s="15" t="s">
        <v>98</v>
      </c>
      <c r="B97" s="16">
        <v>95000</v>
      </c>
      <c r="C97" s="18">
        <v>83212</v>
      </c>
      <c r="D97" s="18"/>
      <c r="E97" s="19">
        <v>93000</v>
      </c>
    </row>
    <row r="98" spans="1:5" ht="13.5" customHeight="1" thickBot="1">
      <c r="A98" s="20" t="s">
        <v>99</v>
      </c>
      <c r="B98" s="21">
        <v>53000</v>
      </c>
      <c r="C98" s="23">
        <v>28800</v>
      </c>
      <c r="D98" s="23"/>
      <c r="E98" s="24">
        <v>40000</v>
      </c>
    </row>
    <row r="99" spans="1:5" ht="13.5" customHeight="1" thickBot="1">
      <c r="A99" s="43" t="s">
        <v>100</v>
      </c>
      <c r="B99" s="26">
        <f>SUM(B96:B98)</f>
        <v>608000</v>
      </c>
      <c r="C99" s="4">
        <f>SUM(C96:C98)</f>
        <v>522534</v>
      </c>
      <c r="D99" s="4">
        <f>SUM(D96:D98)</f>
        <v>0</v>
      </c>
      <c r="E99" s="28">
        <f>SUM(E96:E98)</f>
        <v>593000</v>
      </c>
    </row>
    <row r="100" spans="1:5" ht="13.5" customHeight="1">
      <c r="A100" s="10" t="s">
        <v>101</v>
      </c>
      <c r="B100" s="11">
        <v>250000</v>
      </c>
      <c r="C100" s="13">
        <v>218709</v>
      </c>
      <c r="D100" s="13"/>
      <c r="E100" s="14">
        <v>265000</v>
      </c>
    </row>
    <row r="101" spans="1:5" ht="13.5" customHeight="1">
      <c r="A101" s="15" t="s">
        <v>102</v>
      </c>
      <c r="B101" s="16">
        <v>50000</v>
      </c>
      <c r="C101" s="18">
        <v>54660</v>
      </c>
      <c r="D101" s="18"/>
      <c r="E101" s="19">
        <v>65000</v>
      </c>
    </row>
    <row r="102" spans="1:5" ht="13.5" customHeight="1">
      <c r="A102" s="15" t="s">
        <v>103</v>
      </c>
      <c r="B102" s="16">
        <v>25000</v>
      </c>
      <c r="C102" s="18">
        <v>21198</v>
      </c>
      <c r="D102" s="18"/>
      <c r="E102" s="19">
        <v>25000</v>
      </c>
    </row>
    <row r="103" spans="1:5" ht="13.5" customHeight="1">
      <c r="A103" s="15" t="s">
        <v>104</v>
      </c>
      <c r="B103" s="16">
        <v>20000</v>
      </c>
      <c r="C103" s="18">
        <v>13911.3</v>
      </c>
      <c r="D103" s="18"/>
      <c r="E103" s="19">
        <v>20000</v>
      </c>
    </row>
    <row r="104" spans="1:5" ht="13.5" customHeight="1">
      <c r="A104" s="15" t="s">
        <v>105</v>
      </c>
      <c r="B104" s="16">
        <v>10000</v>
      </c>
      <c r="C104" s="18">
        <v>53881.5</v>
      </c>
      <c r="D104" s="18"/>
      <c r="E104" s="19">
        <v>15000</v>
      </c>
    </row>
    <row r="105" spans="1:5" ht="13.5" customHeight="1">
      <c r="A105" s="15" t="s">
        <v>106</v>
      </c>
      <c r="B105" s="16">
        <v>55000</v>
      </c>
      <c r="C105" s="18">
        <v>41986.5</v>
      </c>
      <c r="D105" s="18"/>
      <c r="E105" s="19">
        <v>50000</v>
      </c>
    </row>
    <row r="106" spans="1:5" ht="13.5" customHeight="1">
      <c r="A106" s="15" t="s">
        <v>107</v>
      </c>
      <c r="B106" s="16">
        <v>5000</v>
      </c>
      <c r="C106" s="18">
        <v>1233.6</v>
      </c>
      <c r="D106" s="18"/>
      <c r="E106" s="19">
        <v>5000</v>
      </c>
    </row>
    <row r="107" spans="1:5" ht="13.5" customHeight="1">
      <c r="A107" s="15" t="s">
        <v>108</v>
      </c>
      <c r="B107" s="16">
        <v>0</v>
      </c>
      <c r="C107" s="18">
        <v>18917</v>
      </c>
      <c r="D107" s="18"/>
      <c r="E107" s="19">
        <v>20000</v>
      </c>
    </row>
    <row r="108" spans="1:5" ht="13.5" customHeight="1">
      <c r="A108" s="15" t="s">
        <v>109</v>
      </c>
      <c r="B108" s="16">
        <v>110000</v>
      </c>
      <c r="C108" s="18">
        <v>46693</v>
      </c>
      <c r="D108" s="18"/>
      <c r="E108" s="19">
        <v>55000</v>
      </c>
    </row>
    <row r="109" spans="1:5" ht="13.5" customHeight="1">
      <c r="A109" s="15" t="s">
        <v>110</v>
      </c>
      <c r="B109" s="16">
        <v>30000</v>
      </c>
      <c r="C109" s="18">
        <v>29693</v>
      </c>
      <c r="D109" s="18"/>
      <c r="E109" s="19">
        <v>35000</v>
      </c>
    </row>
    <row r="110" spans="1:5" ht="13.5" customHeight="1">
      <c r="A110" s="15" t="s">
        <v>111</v>
      </c>
      <c r="B110" s="16">
        <v>5000</v>
      </c>
      <c r="C110" s="18">
        <v>3976</v>
      </c>
      <c r="D110" s="18"/>
      <c r="E110" s="19">
        <v>5000</v>
      </c>
    </row>
    <row r="111" spans="1:5" ht="13.5" customHeight="1">
      <c r="A111" s="15" t="s">
        <v>112</v>
      </c>
      <c r="B111" s="16">
        <v>75000</v>
      </c>
      <c r="C111" s="18">
        <v>56189.39</v>
      </c>
      <c r="D111" s="18"/>
      <c r="E111" s="19">
        <v>67000</v>
      </c>
    </row>
    <row r="112" spans="1:5" ht="13.5" customHeight="1">
      <c r="A112" s="15" t="s">
        <v>113</v>
      </c>
      <c r="B112" s="16">
        <v>75000</v>
      </c>
      <c r="C112" s="18">
        <v>67019.5</v>
      </c>
      <c r="D112" s="18"/>
      <c r="E112" s="19">
        <v>70000</v>
      </c>
    </row>
    <row r="113" spans="1:5" ht="13.5" customHeight="1">
      <c r="A113" s="15" t="s">
        <v>114</v>
      </c>
      <c r="B113" s="16">
        <v>20000</v>
      </c>
      <c r="C113" s="18">
        <v>0</v>
      </c>
      <c r="D113" s="18"/>
      <c r="E113" s="19">
        <v>0</v>
      </c>
    </row>
    <row r="114" spans="1:5" ht="13.5" customHeight="1">
      <c r="A114" s="15" t="s">
        <v>115</v>
      </c>
      <c r="B114" s="16">
        <v>10000</v>
      </c>
      <c r="C114" s="18">
        <v>16420</v>
      </c>
      <c r="D114" s="18"/>
      <c r="E114" s="19">
        <v>15000</v>
      </c>
    </row>
    <row r="115" spans="1:5" ht="13.5" customHeight="1">
      <c r="A115" s="15" t="s">
        <v>116</v>
      </c>
      <c r="B115" s="16">
        <v>70000</v>
      </c>
      <c r="C115" s="18">
        <v>109750.77</v>
      </c>
      <c r="D115" s="18"/>
      <c r="E115" s="19">
        <v>70000</v>
      </c>
    </row>
    <row r="116" spans="1:5" ht="13.5" customHeight="1">
      <c r="A116" s="15" t="s">
        <v>117</v>
      </c>
      <c r="B116" s="16">
        <v>3000</v>
      </c>
      <c r="C116" s="18">
        <v>2527.5</v>
      </c>
      <c r="D116" s="18"/>
      <c r="E116" s="19">
        <v>3000</v>
      </c>
    </row>
    <row r="117" spans="1:5" ht="13.5" customHeight="1">
      <c r="A117" s="15" t="s">
        <v>118</v>
      </c>
      <c r="B117" s="16">
        <v>1000</v>
      </c>
      <c r="C117" s="18">
        <v>5100</v>
      </c>
      <c r="D117" s="18"/>
      <c r="E117" s="19">
        <v>5000</v>
      </c>
    </row>
    <row r="118" spans="1:5" ht="13.5" customHeight="1">
      <c r="A118" s="15" t="s">
        <v>119</v>
      </c>
      <c r="B118" s="16">
        <v>5000</v>
      </c>
      <c r="C118" s="18">
        <v>1795</v>
      </c>
      <c r="D118" s="18"/>
      <c r="E118" s="19">
        <v>1500</v>
      </c>
    </row>
    <row r="119" spans="1:5" ht="13.5" customHeight="1">
      <c r="A119" s="15" t="s">
        <v>120</v>
      </c>
      <c r="B119" s="16">
        <v>0</v>
      </c>
      <c r="C119" s="18">
        <v>40146.63</v>
      </c>
      <c r="D119" s="18"/>
      <c r="E119" s="19">
        <v>0</v>
      </c>
    </row>
    <row r="120" spans="1:5" ht="13.5" customHeight="1" thickBot="1">
      <c r="A120" s="20" t="s">
        <v>121</v>
      </c>
      <c r="B120" s="21">
        <v>20000</v>
      </c>
      <c r="C120" s="23">
        <v>19402</v>
      </c>
      <c r="D120" s="23"/>
      <c r="E120" s="24">
        <v>20000</v>
      </c>
    </row>
    <row r="121" spans="1:5" ht="13.5" customHeight="1" thickBot="1">
      <c r="A121" s="43" t="s">
        <v>122</v>
      </c>
      <c r="B121" s="26">
        <f>SUM(B100:B120)</f>
        <v>839000</v>
      </c>
      <c r="C121" s="4">
        <f>SUM(C100:C120)</f>
        <v>823209.69</v>
      </c>
      <c r="D121" s="4">
        <f>SUM(D100:D120)</f>
        <v>0</v>
      </c>
      <c r="E121" s="28">
        <f>SUM(E100:E120)</f>
        <v>811500</v>
      </c>
    </row>
    <row r="122" spans="1:5" ht="13.5" customHeight="1" thickBot="1">
      <c r="A122" s="47" t="s">
        <v>123</v>
      </c>
      <c r="B122" s="48">
        <v>0</v>
      </c>
      <c r="C122" s="45">
        <v>8403</v>
      </c>
      <c r="D122" s="45"/>
      <c r="E122" s="46">
        <v>0</v>
      </c>
    </row>
    <row r="123" spans="1:5" ht="13.5" customHeight="1" thickBot="1">
      <c r="A123" s="43" t="s">
        <v>124</v>
      </c>
      <c r="B123" s="26"/>
      <c r="C123" s="4">
        <v>1159</v>
      </c>
      <c r="D123" s="4"/>
      <c r="E123" s="28">
        <v>0</v>
      </c>
    </row>
    <row r="124" spans="1:5" ht="13.5" customHeight="1" thickBot="1">
      <c r="A124" s="47" t="s">
        <v>125</v>
      </c>
      <c r="B124" s="48">
        <v>15000</v>
      </c>
      <c r="C124" s="45">
        <v>61295</v>
      </c>
      <c r="D124" s="45"/>
      <c r="E124" s="46">
        <v>35000</v>
      </c>
    </row>
    <row r="125" spans="1:5" ht="13.5" customHeight="1" thickBot="1">
      <c r="A125" s="43" t="s">
        <v>126</v>
      </c>
      <c r="B125" s="26">
        <v>0</v>
      </c>
      <c r="C125" s="4">
        <v>1420</v>
      </c>
      <c r="D125" s="4"/>
      <c r="E125" s="28">
        <v>0</v>
      </c>
    </row>
    <row r="126" spans="1:5" ht="13.5" customHeight="1" thickBot="1">
      <c r="A126" s="43" t="s">
        <v>127</v>
      </c>
      <c r="B126" s="26">
        <v>0</v>
      </c>
      <c r="C126" s="45">
        <v>964.5</v>
      </c>
      <c r="D126" s="45"/>
      <c r="E126" s="46">
        <v>0</v>
      </c>
    </row>
    <row r="127" spans="1:5" ht="13.5" customHeight="1" thickBot="1">
      <c r="A127" s="47" t="s">
        <v>128</v>
      </c>
      <c r="B127" s="48">
        <v>110000</v>
      </c>
      <c r="C127" s="4">
        <v>110128.7</v>
      </c>
      <c r="D127" s="4"/>
      <c r="E127" s="28">
        <v>0</v>
      </c>
    </row>
    <row r="128" spans="1:5" ht="13.5" customHeight="1" thickBot="1">
      <c r="A128" s="43" t="s">
        <v>129</v>
      </c>
      <c r="B128" s="26">
        <v>0</v>
      </c>
      <c r="C128" s="45">
        <v>0</v>
      </c>
      <c r="D128" s="45"/>
      <c r="E128" s="46">
        <v>0</v>
      </c>
    </row>
    <row r="129" spans="1:5" ht="13.5" customHeight="1" thickBot="1">
      <c r="A129" s="47" t="s">
        <v>130</v>
      </c>
      <c r="B129" s="48">
        <v>300000</v>
      </c>
      <c r="C129" s="56">
        <v>239164</v>
      </c>
      <c r="D129" s="56"/>
      <c r="E129" s="57">
        <v>200000</v>
      </c>
    </row>
    <row r="130" spans="1:5" ht="13.5" customHeight="1" thickBot="1">
      <c r="A130" s="43" t="s">
        <v>131</v>
      </c>
      <c r="B130" s="26">
        <v>0</v>
      </c>
      <c r="C130" s="4">
        <v>0</v>
      </c>
      <c r="D130" s="4">
        <v>0</v>
      </c>
      <c r="E130" s="28">
        <v>1350000</v>
      </c>
    </row>
    <row r="131" spans="1:7" ht="16.5" customHeight="1" thickBot="1">
      <c r="A131" s="43" t="s">
        <v>132</v>
      </c>
      <c r="B131" s="26">
        <f>B45+B46+B47+B48+B49+B50+B53+B57+B65+B69+B70+B71+B78+B79+B83+B84+B85+B86+B87+B95+B99+B121+B122+B123+B124+B125+B126+B127+B128+B129</f>
        <v>3668000</v>
      </c>
      <c r="C131" s="4">
        <f>C45+C46+C47+C48+C49+C50+C53+C57+C65+C69+C70+C71+C78+C79+C83+C84+C85+C86+C87+C95+C99+C121+C122+C123+C124+C125+C126+C127+C128+C129</f>
        <v>3147274.99</v>
      </c>
      <c r="D131" s="4">
        <f>D45+D46+D47+D48+D49+D50+D53+D57+D65+D69+D70+D71+D78+D79+D83+D84+D85+D86+D87+D95+D99+D121+D122+D123+D124+D125+D126+D127+D128+D129</f>
        <v>0</v>
      </c>
      <c r="E131" s="28">
        <f>E45+E46+E47+E48+E49+E50+E53+E57+E65+E69+E70+E71+E78+E79+E83+E84+E85+E86+E87+E95+E99+E121+E122+E123+E124+E125+E126+E127+E128+E129+E130</f>
        <v>4925500</v>
      </c>
      <c r="F131" s="58"/>
      <c r="G131" s="58"/>
    </row>
    <row r="132" spans="1:5" ht="13.5" customHeight="1">
      <c r="A132" s="10" t="s">
        <v>133</v>
      </c>
      <c r="B132" s="11">
        <v>0</v>
      </c>
      <c r="C132" s="13">
        <v>0</v>
      </c>
      <c r="D132" s="13">
        <v>0</v>
      </c>
      <c r="E132" s="14">
        <v>0</v>
      </c>
    </row>
    <row r="133" spans="1:5" ht="13.5" customHeight="1">
      <c r="A133" s="15" t="s">
        <v>134</v>
      </c>
      <c r="B133" s="16">
        <v>0</v>
      </c>
      <c r="C133" s="18">
        <v>0</v>
      </c>
      <c r="D133" s="18">
        <v>0</v>
      </c>
      <c r="E133" s="19">
        <v>0</v>
      </c>
    </row>
    <row r="134" spans="1:5" ht="13.5" customHeight="1">
      <c r="A134" s="15" t="s">
        <v>135</v>
      </c>
      <c r="B134" s="16">
        <v>4463000</v>
      </c>
      <c r="C134" s="18">
        <v>4653869.5</v>
      </c>
      <c r="D134" s="18"/>
      <c r="E134" s="19">
        <v>850000</v>
      </c>
    </row>
    <row r="135" spans="1:5" ht="13.5" customHeight="1">
      <c r="A135" s="15" t="s">
        <v>136</v>
      </c>
      <c r="B135" s="16">
        <v>1650000</v>
      </c>
      <c r="C135" s="18">
        <v>1898804.6</v>
      </c>
      <c r="D135" s="18"/>
      <c r="E135" s="19">
        <v>0</v>
      </c>
    </row>
    <row r="136" spans="1:5" ht="13.5" customHeight="1">
      <c r="A136" s="15" t="s">
        <v>137</v>
      </c>
      <c r="B136" s="16">
        <v>0</v>
      </c>
      <c r="C136" s="18">
        <v>0</v>
      </c>
      <c r="D136" s="18">
        <v>0</v>
      </c>
      <c r="E136" s="19">
        <v>0</v>
      </c>
    </row>
    <row r="137" spans="1:5" ht="13.5" customHeight="1">
      <c r="A137" s="15" t="s">
        <v>138</v>
      </c>
      <c r="B137" s="16">
        <v>0</v>
      </c>
      <c r="C137" s="18">
        <v>105373</v>
      </c>
      <c r="D137" s="18"/>
      <c r="E137" s="19">
        <v>0</v>
      </c>
    </row>
    <row r="138" spans="1:5" ht="13.5" customHeight="1">
      <c r="A138" s="15" t="s">
        <v>139</v>
      </c>
      <c r="B138" s="16">
        <v>50000</v>
      </c>
      <c r="C138" s="18">
        <v>30759</v>
      </c>
      <c r="D138" s="18"/>
      <c r="E138" s="19">
        <v>0</v>
      </c>
    </row>
    <row r="139" spans="1:5" ht="13.5" customHeight="1">
      <c r="A139" s="15" t="s">
        <v>140</v>
      </c>
      <c r="B139" s="16">
        <v>0</v>
      </c>
      <c r="C139" s="18">
        <v>0</v>
      </c>
      <c r="D139" s="18">
        <v>0</v>
      </c>
      <c r="E139" s="19">
        <v>0</v>
      </c>
    </row>
    <row r="140" spans="1:5" ht="13.5" customHeight="1">
      <c r="A140" s="15" t="s">
        <v>141</v>
      </c>
      <c r="B140" s="16">
        <v>0</v>
      </c>
      <c r="C140" s="18">
        <v>0</v>
      </c>
      <c r="D140" s="18">
        <v>0</v>
      </c>
      <c r="E140" s="19">
        <v>0</v>
      </c>
    </row>
    <row r="141" spans="1:5" ht="13.5" customHeight="1">
      <c r="A141" s="15" t="s">
        <v>142</v>
      </c>
      <c r="B141" s="16">
        <v>0</v>
      </c>
      <c r="C141" s="18">
        <v>0</v>
      </c>
      <c r="D141" s="18">
        <v>0</v>
      </c>
      <c r="E141" s="19">
        <v>0</v>
      </c>
    </row>
    <row r="142" spans="1:5" ht="13.5" customHeight="1">
      <c r="A142" s="15" t="s">
        <v>143</v>
      </c>
      <c r="B142" s="16">
        <v>0</v>
      </c>
      <c r="C142" s="18">
        <v>0</v>
      </c>
      <c r="D142" s="18">
        <v>0</v>
      </c>
      <c r="E142" s="19">
        <v>0</v>
      </c>
    </row>
    <row r="143" spans="1:5" ht="13.5" customHeight="1">
      <c r="A143" s="15" t="s">
        <v>144</v>
      </c>
      <c r="B143" s="16">
        <v>0</v>
      </c>
      <c r="C143" s="18">
        <v>0</v>
      </c>
      <c r="D143" s="18">
        <v>0</v>
      </c>
      <c r="E143" s="19">
        <v>0</v>
      </c>
    </row>
    <row r="144" spans="1:5" ht="13.5" customHeight="1">
      <c r="A144" s="15" t="s">
        <v>145</v>
      </c>
      <c r="B144" s="16">
        <v>0</v>
      </c>
      <c r="C144" s="18">
        <v>0</v>
      </c>
      <c r="D144" s="18">
        <v>0</v>
      </c>
      <c r="E144" s="19">
        <v>0</v>
      </c>
    </row>
    <row r="145" spans="1:5" ht="13.5" customHeight="1">
      <c r="A145" s="15" t="s">
        <v>146</v>
      </c>
      <c r="B145" s="16">
        <v>0</v>
      </c>
      <c r="C145" s="18">
        <v>0</v>
      </c>
      <c r="D145" s="18">
        <v>0</v>
      </c>
      <c r="E145" s="19">
        <v>0</v>
      </c>
    </row>
    <row r="146" spans="1:5" ht="13.5" customHeight="1">
      <c r="A146" s="15" t="s">
        <v>147</v>
      </c>
      <c r="B146" s="16">
        <v>0</v>
      </c>
      <c r="C146" s="18">
        <v>0</v>
      </c>
      <c r="D146" s="18">
        <v>0</v>
      </c>
      <c r="E146" s="19">
        <v>0</v>
      </c>
    </row>
    <row r="147" spans="1:5" ht="13.5" customHeight="1">
      <c r="A147" s="15" t="s">
        <v>148</v>
      </c>
      <c r="B147" s="16">
        <v>0</v>
      </c>
      <c r="C147" s="18">
        <v>18074.8</v>
      </c>
      <c r="D147" s="18"/>
      <c r="E147" s="19">
        <v>0</v>
      </c>
    </row>
    <row r="148" spans="1:5" ht="13.5" customHeight="1">
      <c r="A148" s="15" t="s">
        <v>149</v>
      </c>
      <c r="B148" s="16">
        <v>0</v>
      </c>
      <c r="C148" s="18">
        <v>132787</v>
      </c>
      <c r="D148" s="18"/>
      <c r="E148" s="19">
        <v>0</v>
      </c>
    </row>
    <row r="149" spans="1:5" ht="13.5" customHeight="1">
      <c r="A149" s="15" t="s">
        <v>150</v>
      </c>
      <c r="B149" s="16">
        <v>0</v>
      </c>
      <c r="C149" s="18">
        <v>0</v>
      </c>
      <c r="D149" s="18">
        <v>0</v>
      </c>
      <c r="E149" s="19">
        <v>0</v>
      </c>
    </row>
    <row r="150" spans="1:5" ht="13.5" customHeight="1">
      <c r="A150" s="20" t="s">
        <v>151</v>
      </c>
      <c r="B150" s="21">
        <v>0</v>
      </c>
      <c r="C150" s="18">
        <v>0</v>
      </c>
      <c r="D150" s="18">
        <v>0</v>
      </c>
      <c r="E150" s="19">
        <v>0</v>
      </c>
    </row>
    <row r="151" spans="1:5" ht="13.5" customHeight="1">
      <c r="A151" s="20" t="s">
        <v>152</v>
      </c>
      <c r="B151" s="21">
        <v>0</v>
      </c>
      <c r="C151" s="18">
        <v>0</v>
      </c>
      <c r="D151" s="18">
        <v>0</v>
      </c>
      <c r="E151" s="19">
        <v>0</v>
      </c>
    </row>
    <row r="152" spans="1:5" ht="13.5" customHeight="1">
      <c r="A152" s="20" t="s">
        <v>153</v>
      </c>
      <c r="B152" s="21">
        <v>0</v>
      </c>
      <c r="C152" s="23">
        <v>0</v>
      </c>
      <c r="D152" s="23">
        <v>0</v>
      </c>
      <c r="E152" s="24">
        <v>0</v>
      </c>
    </row>
    <row r="153" spans="1:5" ht="13.5" customHeight="1">
      <c r="A153" s="20" t="s">
        <v>154</v>
      </c>
      <c r="B153" s="21">
        <v>0</v>
      </c>
      <c r="C153" s="23">
        <v>0</v>
      </c>
      <c r="D153" s="23">
        <v>0</v>
      </c>
      <c r="E153" s="24">
        <v>0</v>
      </c>
    </row>
    <row r="154" spans="1:5" ht="13.5" customHeight="1">
      <c r="A154" s="20" t="s">
        <v>155</v>
      </c>
      <c r="B154" s="21">
        <v>0</v>
      </c>
      <c r="C154" s="23">
        <v>0</v>
      </c>
      <c r="D154" s="23">
        <v>0</v>
      </c>
      <c r="E154" s="24">
        <v>0</v>
      </c>
    </row>
    <row r="155" spans="1:5" ht="13.5" customHeight="1">
      <c r="A155" s="20" t="s">
        <v>156</v>
      </c>
      <c r="B155" s="21">
        <v>0</v>
      </c>
      <c r="C155" s="23">
        <v>0</v>
      </c>
      <c r="D155" s="23">
        <v>0</v>
      </c>
      <c r="E155" s="24">
        <v>0</v>
      </c>
    </row>
    <row r="156" spans="1:5" ht="13.5" customHeight="1" thickBot="1">
      <c r="A156" s="20" t="s">
        <v>157</v>
      </c>
      <c r="B156" s="21">
        <v>50400000</v>
      </c>
      <c r="C156" s="23">
        <v>42649313.2</v>
      </c>
      <c r="D156" s="23"/>
      <c r="E156" s="24">
        <v>3000000</v>
      </c>
    </row>
    <row r="157" spans="1:5" ht="16.5" customHeight="1" thickBot="1">
      <c r="A157" s="43" t="s">
        <v>158</v>
      </c>
      <c r="B157" s="26">
        <f>SUM(B132:B156)</f>
        <v>56563000</v>
      </c>
      <c r="C157" s="4">
        <f>SUM(C132:C156)</f>
        <v>49488981.1</v>
      </c>
      <c r="D157" s="4">
        <f>SUM(D132:D156)</f>
        <v>0</v>
      </c>
      <c r="E157" s="7">
        <f>SUM(E132:E156)</f>
        <v>3850000</v>
      </c>
    </row>
    <row r="158" spans="1:5" ht="16.5" customHeight="1" thickBot="1">
      <c r="A158" s="43" t="s">
        <v>159</v>
      </c>
      <c r="B158" s="26">
        <f>B131+B157</f>
        <v>60231000</v>
      </c>
      <c r="C158" s="59">
        <f>C131+C157</f>
        <v>52636256.09</v>
      </c>
      <c r="D158" s="59">
        <f>D131+D157</f>
        <v>0</v>
      </c>
      <c r="E158" s="60">
        <f>E131+E157</f>
        <v>8775500</v>
      </c>
    </row>
    <row r="159" ht="12.75">
      <c r="E159" s="61"/>
    </row>
    <row r="160" spans="1:5" ht="13.5" thickBot="1">
      <c r="A160" s="62"/>
      <c r="E160" s="61"/>
    </row>
    <row r="161" spans="3:5" ht="13.5" thickBot="1">
      <c r="C161" s="63" t="s">
        <v>160</v>
      </c>
      <c r="D161" s="63" t="s">
        <v>161</v>
      </c>
      <c r="E161" s="64" t="s">
        <v>161</v>
      </c>
    </row>
    <row r="162" spans="1:5" ht="18" customHeight="1">
      <c r="A162" s="65" t="s">
        <v>162</v>
      </c>
      <c r="B162" s="66">
        <f>B11+B12+B35</f>
        <v>5179000</v>
      </c>
      <c r="C162" s="67">
        <f>C11+C12+C35</f>
        <v>6241887.390000001</v>
      </c>
      <c r="D162" s="67">
        <f>D11+D12+D35</f>
        <v>0</v>
      </c>
      <c r="E162" s="14">
        <f>E11+E12+E35</f>
        <v>4875500</v>
      </c>
    </row>
    <row r="163" spans="1:5" ht="18" customHeight="1" thickBot="1">
      <c r="A163" s="68" t="s">
        <v>163</v>
      </c>
      <c r="B163" s="23">
        <f>B131</f>
        <v>3668000</v>
      </c>
      <c r="C163" s="69">
        <f>C131</f>
        <v>3147274.99</v>
      </c>
      <c r="D163" s="69">
        <f>D131</f>
        <v>0</v>
      </c>
      <c r="E163" s="24">
        <f>E131</f>
        <v>4925500</v>
      </c>
    </row>
    <row r="164" spans="1:5" ht="18" customHeight="1" thickBot="1">
      <c r="A164" s="70" t="s">
        <v>164</v>
      </c>
      <c r="B164" s="4">
        <f>B162-B163</f>
        <v>1511000</v>
      </c>
      <c r="C164" s="7">
        <f>C162-C163</f>
        <v>3094612.4000000004</v>
      </c>
      <c r="D164" s="7">
        <f>D162-D163</f>
        <v>0</v>
      </c>
      <c r="E164" s="7">
        <f>E162-E163</f>
        <v>-50000</v>
      </c>
    </row>
    <row r="165" spans="2:5" ht="18" customHeight="1" thickBot="1">
      <c r="B165" s="71"/>
      <c r="C165" s="72"/>
      <c r="D165" s="72"/>
      <c r="E165" s="73"/>
    </row>
    <row r="166" spans="1:5" ht="18" customHeight="1">
      <c r="A166" s="65" t="s">
        <v>165</v>
      </c>
      <c r="B166" s="66">
        <f>B14+B17+B16+B18</f>
        <v>42114000</v>
      </c>
      <c r="C166" s="74">
        <f>C14+C16+C17</f>
        <v>37564914.6</v>
      </c>
      <c r="D166" s="74">
        <f>D14+D16+D17</f>
        <v>0</v>
      </c>
      <c r="E166" s="75">
        <f>E14+E16+E17</f>
        <v>0</v>
      </c>
    </row>
    <row r="167" spans="1:5" ht="18" customHeight="1" thickBot="1">
      <c r="A167" s="68" t="s">
        <v>166</v>
      </c>
      <c r="B167" s="23">
        <f>B157</f>
        <v>56563000</v>
      </c>
      <c r="C167" s="69">
        <f>C157</f>
        <v>49488981.1</v>
      </c>
      <c r="D167" s="69">
        <f>D157</f>
        <v>0</v>
      </c>
      <c r="E167" s="24">
        <f>E157</f>
        <v>3850000</v>
      </c>
    </row>
    <row r="168" spans="1:6" ht="18" customHeight="1" thickBot="1">
      <c r="A168" s="70" t="s">
        <v>164</v>
      </c>
      <c r="B168" s="4">
        <f>B166-B167</f>
        <v>-14449000</v>
      </c>
      <c r="C168" s="7">
        <f>C166-C167</f>
        <v>-11924066.5</v>
      </c>
      <c r="D168" s="7">
        <f>D166-D167</f>
        <v>0</v>
      </c>
      <c r="E168" s="7">
        <f>E166-E167</f>
        <v>-3850000</v>
      </c>
      <c r="F168" s="76"/>
    </row>
    <row r="169" spans="2:5" ht="18" customHeight="1" thickBot="1">
      <c r="B169" s="71"/>
      <c r="C169" s="77"/>
      <c r="D169" s="77"/>
      <c r="E169" s="73"/>
    </row>
    <row r="170" spans="1:5" ht="18" customHeight="1">
      <c r="A170" s="65" t="s">
        <v>167</v>
      </c>
      <c r="B170" s="66">
        <f>B37</f>
        <v>60293000</v>
      </c>
      <c r="C170" s="74">
        <f>C37</f>
        <v>53496801.99</v>
      </c>
      <c r="D170" s="74">
        <f>D37</f>
        <v>0</v>
      </c>
      <c r="E170" s="75">
        <f>E37</f>
        <v>8775500</v>
      </c>
    </row>
    <row r="171" spans="1:5" ht="18" customHeight="1" thickBot="1">
      <c r="A171" s="68" t="s">
        <v>168</v>
      </c>
      <c r="B171" s="23">
        <f>B158</f>
        <v>60231000</v>
      </c>
      <c r="C171" s="69">
        <f>C158</f>
        <v>52636256.09</v>
      </c>
      <c r="D171" s="69">
        <f>D158</f>
        <v>0</v>
      </c>
      <c r="E171" s="24">
        <f>E158</f>
        <v>8775500</v>
      </c>
    </row>
    <row r="172" spans="1:6" ht="18" customHeight="1" thickBot="1">
      <c r="A172" s="70" t="s">
        <v>164</v>
      </c>
      <c r="B172" s="4">
        <f>B170-B171</f>
        <v>62000</v>
      </c>
      <c r="C172" s="7">
        <f>C170-C171</f>
        <v>860545.8999999985</v>
      </c>
      <c r="D172" s="7">
        <f>D170-D171</f>
        <v>0</v>
      </c>
      <c r="E172" s="7">
        <f>E170-E171</f>
        <v>0</v>
      </c>
      <c r="F172" s="78"/>
    </row>
    <row r="175" spans="1:5" ht="12.75">
      <c r="A175" t="s">
        <v>169</v>
      </c>
      <c r="E175" s="79">
        <v>4902057.32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tuhan</cp:lastModifiedBy>
  <cp:lastPrinted>2017-03-08T11:00:33Z</cp:lastPrinted>
  <dcterms:created xsi:type="dcterms:W3CDTF">2006-01-26T18:32:02Z</dcterms:created>
  <dcterms:modified xsi:type="dcterms:W3CDTF">2017-03-23T11:30:17Z</dcterms:modified>
  <cp:category/>
  <cp:version/>
  <cp:contentType/>
  <cp:contentStatus/>
</cp:coreProperties>
</file>